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00" yWindow="-210" windowWidth="13320" windowHeight="8175" tabRatio="868"/>
  </bookViews>
  <sheets>
    <sheet name="硕士2015级(40人)" sheetId="1" r:id="rId1"/>
    <sheet name="硕士2016级（45人）" sheetId="2" r:id="rId2"/>
    <sheet name="硕士2017级（38人）" sheetId="3" r:id="rId3"/>
    <sheet name="博士2014级及以上（20人）" sheetId="7" r:id="rId4"/>
    <sheet name="博士2015级（10人）" sheetId="4" r:id="rId5"/>
    <sheet name="博士2016级(12人)" sheetId="5" r:id="rId6"/>
    <sheet name="博士2017级（9人）" sheetId="6" r:id="rId7"/>
  </sheets>
  <definedNames>
    <definedName name="_xlnm._FilterDatabase" localSheetId="3" hidden="1">'博士2014级及以上（20人）'!$A$2:$J$2</definedName>
    <definedName name="_xlnm._FilterDatabase" localSheetId="4" hidden="1">'博士2015级（10人）'!$A$2:$I$2</definedName>
    <definedName name="_xlnm._FilterDatabase" localSheetId="5" hidden="1">'博士2016级(12人)'!$A$2:$J$2</definedName>
    <definedName name="_xlnm._FilterDatabase" localSheetId="6" hidden="1">'博士2017级（9人）'!$A$8:$K$8</definedName>
  </definedNames>
  <calcPr calcId="124519"/>
</workbook>
</file>

<file path=xl/calcChain.xml><?xml version="1.0" encoding="utf-8"?>
<calcChain xmlns="http://schemas.openxmlformats.org/spreadsheetml/2006/main">
  <c r="H19" i="7"/>
  <c r="H20"/>
  <c r="H22"/>
  <c r="H21"/>
  <c r="I49" i="2"/>
  <c r="I28"/>
  <c r="I27"/>
  <c r="I43"/>
  <c r="I38" i="1"/>
  <c r="H4" i="4" l="1"/>
  <c r="H14" i="5"/>
  <c r="H4"/>
  <c r="H13"/>
  <c r="H3"/>
  <c r="H5"/>
  <c r="H7"/>
  <c r="H8"/>
  <c r="H6"/>
  <c r="H9"/>
  <c r="H12"/>
  <c r="H10"/>
  <c r="H11"/>
  <c r="H9" i="7"/>
  <c r="H14"/>
  <c r="H5"/>
  <c r="H13"/>
  <c r="H11"/>
  <c r="H8"/>
  <c r="H18"/>
  <c r="H17"/>
  <c r="I48" i="2"/>
  <c r="I46"/>
  <c r="I45"/>
  <c r="I47"/>
  <c r="I20"/>
  <c r="I3"/>
  <c r="I8"/>
  <c r="I13"/>
  <c r="I11"/>
  <c r="I4"/>
  <c r="I16"/>
  <c r="I10"/>
  <c r="I24"/>
  <c r="I15"/>
  <c r="I26"/>
  <c r="I9"/>
  <c r="I22"/>
  <c r="I19"/>
  <c r="I21"/>
  <c r="I5"/>
  <c r="I18"/>
  <c r="I17"/>
  <c r="I25"/>
  <c r="I14"/>
  <c r="I7"/>
  <c r="I6"/>
  <c r="I12"/>
  <c r="I23"/>
  <c r="I38"/>
  <c r="I41"/>
  <c r="I36"/>
  <c r="I39"/>
  <c r="I33"/>
  <c r="I34"/>
  <c r="I35"/>
  <c r="I37"/>
  <c r="I32"/>
  <c r="I31"/>
  <c r="I42"/>
  <c r="I40"/>
  <c r="I30"/>
  <c r="I5" i="1"/>
  <c r="I14" i="6"/>
  <c r="I13"/>
  <c r="I12"/>
  <c r="I11"/>
  <c r="I10"/>
  <c r="I9"/>
  <c r="H3" i="7"/>
  <c r="H10"/>
  <c r="H4"/>
  <c r="H16"/>
  <c r="H12"/>
  <c r="H6"/>
  <c r="H7"/>
  <c r="H15"/>
  <c r="H7" i="4"/>
  <c r="H8"/>
  <c r="H11"/>
  <c r="H12"/>
  <c r="H6"/>
  <c r="H10"/>
  <c r="H5"/>
  <c r="H3"/>
  <c r="H9"/>
  <c r="G42" i="3"/>
  <c r="G22"/>
  <c r="G19"/>
  <c r="G5"/>
  <c r="G6"/>
  <c r="G8"/>
  <c r="G23"/>
  <c r="G20"/>
  <c r="G7"/>
  <c r="G15"/>
  <c r="G13"/>
  <c r="G21"/>
  <c r="G10"/>
  <c r="G14"/>
  <c r="G11"/>
  <c r="G9"/>
  <c r="G17"/>
  <c r="G16"/>
  <c r="G18"/>
  <c r="G12"/>
  <c r="G25"/>
  <c r="G24"/>
  <c r="G38"/>
  <c r="G37"/>
  <c r="G29"/>
  <c r="G35"/>
  <c r="G32"/>
  <c r="G33"/>
  <c r="G36"/>
  <c r="G30"/>
  <c r="G34"/>
  <c r="G31"/>
  <c r="I22" i="1"/>
  <c r="I8"/>
  <c r="I21"/>
  <c r="I10"/>
  <c r="I3"/>
  <c r="I43"/>
  <c r="I44"/>
  <c r="I42"/>
  <c r="I41"/>
  <c r="I16"/>
  <c r="I7"/>
  <c r="I6"/>
  <c r="I17"/>
  <c r="I12"/>
  <c r="I11"/>
  <c r="I18"/>
  <c r="I9"/>
  <c r="I4"/>
  <c r="I26"/>
  <c r="I37"/>
  <c r="I31"/>
  <c r="I34"/>
  <c r="I27"/>
  <c r="I32"/>
  <c r="I40"/>
  <c r="I36"/>
  <c r="I33"/>
  <c r="I28"/>
  <c r="I24"/>
  <c r="I35"/>
  <c r="I25"/>
  <c r="I30"/>
  <c r="I19"/>
  <c r="I13"/>
  <c r="I14"/>
  <c r="I20"/>
  <c r="I15"/>
  <c r="I29"/>
</calcChain>
</file>

<file path=xl/sharedStrings.xml><?xml version="1.0" encoding="utf-8"?>
<sst xmlns="http://schemas.openxmlformats.org/spreadsheetml/2006/main" count="799" uniqueCount="537">
  <si>
    <t>学号</t>
    <phoneticPr fontId="3" type="noConversion"/>
  </si>
  <si>
    <t>专业</t>
    <phoneticPr fontId="3" type="noConversion"/>
  </si>
  <si>
    <t>课程成绩</t>
    <phoneticPr fontId="3" type="noConversion"/>
  </si>
  <si>
    <t>学术业绩</t>
    <phoneticPr fontId="3" type="noConversion"/>
  </si>
  <si>
    <t>学术活动</t>
    <phoneticPr fontId="3" type="noConversion"/>
  </si>
  <si>
    <t>社会实践和公益活动</t>
    <phoneticPr fontId="3" type="noConversion"/>
  </si>
  <si>
    <t>总分</t>
    <phoneticPr fontId="3" type="noConversion"/>
  </si>
  <si>
    <t>学业奖等级</t>
    <phoneticPr fontId="1" type="noConversion"/>
  </si>
  <si>
    <t>备注</t>
    <phoneticPr fontId="3" type="noConversion"/>
  </si>
  <si>
    <t>姓名</t>
  </si>
  <si>
    <t>综合成绩</t>
    <phoneticPr fontId="1" type="noConversion"/>
  </si>
  <si>
    <t>分子</t>
    <phoneticPr fontId="1" type="noConversion"/>
  </si>
  <si>
    <t>作物</t>
  </si>
  <si>
    <t>S20176547</t>
  </si>
  <si>
    <t>杨子和</t>
  </si>
  <si>
    <t>S20173071</t>
  </si>
  <si>
    <t>吴子周</t>
  </si>
  <si>
    <t>S20173072</t>
  </si>
  <si>
    <t>陈圳</t>
  </si>
  <si>
    <t>S20173073</t>
  </si>
  <si>
    <t>何莲</t>
  </si>
  <si>
    <t>S20173074</t>
  </si>
  <si>
    <t>张鹏</t>
  </si>
  <si>
    <t>S20173075</t>
  </si>
  <si>
    <t>赵卓</t>
  </si>
  <si>
    <t>S20173076</t>
  </si>
  <si>
    <t>许家辉</t>
  </si>
  <si>
    <t>S20173077</t>
  </si>
  <si>
    <t>吴欢</t>
  </si>
  <si>
    <t>S20173078</t>
  </si>
  <si>
    <t>王怡凯</t>
  </si>
  <si>
    <t>S20173079</t>
  </si>
  <si>
    <t>卿春燕</t>
  </si>
  <si>
    <t>S20173080</t>
  </si>
  <si>
    <t>潘浪</t>
  </si>
  <si>
    <t>S20173081</t>
  </si>
  <si>
    <t>张勇</t>
  </si>
  <si>
    <t>S20173082</t>
  </si>
  <si>
    <t>汪亚龙</t>
  </si>
  <si>
    <t>S20173083</t>
  </si>
  <si>
    <t>陈珉</t>
  </si>
  <si>
    <t>S20173084</t>
  </si>
  <si>
    <t>刘毅</t>
  </si>
  <si>
    <t>S20173085</t>
  </si>
  <si>
    <t>胡亚茜</t>
  </si>
  <si>
    <t>S20173086</t>
  </si>
  <si>
    <t>张萍</t>
  </si>
  <si>
    <t>S20173087</t>
  </si>
  <si>
    <t>杜婷婷</t>
  </si>
  <si>
    <t>S20173088</t>
  </si>
  <si>
    <t>董小龙</t>
  </si>
  <si>
    <t>S20173089</t>
  </si>
  <si>
    <t>李影正</t>
  </si>
  <si>
    <t>S20173090</t>
  </si>
  <si>
    <t>冯幸</t>
  </si>
  <si>
    <t>S20173091</t>
  </si>
  <si>
    <t>梁天虎</t>
  </si>
  <si>
    <t>S20173092</t>
  </si>
  <si>
    <t>周巧</t>
  </si>
  <si>
    <t>S20173093</t>
  </si>
  <si>
    <t>周丽娜</t>
  </si>
  <si>
    <t>S20171312</t>
  </si>
  <si>
    <t>李莉</t>
  </si>
  <si>
    <t>S20171313</t>
  </si>
  <si>
    <t>刘孝伟</t>
  </si>
  <si>
    <t>S20171314</t>
  </si>
  <si>
    <t>梁安平</t>
  </si>
  <si>
    <t>S20171315</t>
  </si>
  <si>
    <t>李鹏</t>
  </si>
  <si>
    <t>S20171316</t>
  </si>
  <si>
    <t>王乐</t>
  </si>
  <si>
    <t>S20171317</t>
  </si>
  <si>
    <t>郑红英</t>
  </si>
  <si>
    <t>S20171318</t>
  </si>
  <si>
    <t>付玉洁</t>
  </si>
  <si>
    <t>S20171319</t>
  </si>
  <si>
    <t>李荣曜</t>
  </si>
  <si>
    <t>S20171320</t>
  </si>
  <si>
    <t>唐津</t>
  </si>
  <si>
    <t>S20171321</t>
  </si>
  <si>
    <t>张倩龙</t>
  </si>
  <si>
    <t>S20171322</t>
  </si>
  <si>
    <t>张斌</t>
  </si>
  <si>
    <t>推免</t>
    <phoneticPr fontId="1" type="noConversion"/>
  </si>
  <si>
    <t>S20166031</t>
  </si>
  <si>
    <t>青靖</t>
  </si>
  <si>
    <t>S20166033</t>
  </si>
  <si>
    <t>杨雅文</t>
  </si>
  <si>
    <t>S20166034</t>
  </si>
  <si>
    <t>倪吉星</t>
  </si>
  <si>
    <t>S20167712</t>
  </si>
  <si>
    <t>鲁泉晓</t>
  </si>
  <si>
    <t>S20162409</t>
  </si>
  <si>
    <t>彭馨瑶</t>
  </si>
  <si>
    <t>S20162471</t>
  </si>
  <si>
    <t>左宁智</t>
  </si>
  <si>
    <t>S20162472</t>
  </si>
  <si>
    <t>魏桂</t>
  </si>
  <si>
    <t>S20162473</t>
  </si>
  <si>
    <t>崔建霞</t>
  </si>
  <si>
    <t>S20162474</t>
  </si>
  <si>
    <t>吕晨曦</t>
  </si>
  <si>
    <t>S20162475</t>
  </si>
  <si>
    <t>蒋艺</t>
  </si>
  <si>
    <t>S20162476</t>
  </si>
  <si>
    <t>谭小龙</t>
  </si>
  <si>
    <t>S20162478</t>
  </si>
  <si>
    <t>郭佳蕾</t>
  </si>
  <si>
    <t>S20162479</t>
  </si>
  <si>
    <t>胡红梅</t>
  </si>
  <si>
    <t>S20162480</t>
  </si>
  <si>
    <t>丁鑫</t>
  </si>
  <si>
    <t>S20162481</t>
  </si>
  <si>
    <t>徐维</t>
  </si>
  <si>
    <t>S20162482</t>
  </si>
  <si>
    <t>刘婵</t>
  </si>
  <si>
    <t>S20162483</t>
  </si>
  <si>
    <t>吴文梅</t>
  </si>
  <si>
    <t>S20162484</t>
  </si>
  <si>
    <t>何璇</t>
  </si>
  <si>
    <t>S20162485</t>
  </si>
  <si>
    <t>王磊</t>
  </si>
  <si>
    <t>S20162486</t>
  </si>
  <si>
    <t>王宁</t>
  </si>
  <si>
    <t>S20162487</t>
  </si>
  <si>
    <t>刘娅娟</t>
  </si>
  <si>
    <t>S20162489</t>
  </si>
  <si>
    <t>何如钰</t>
  </si>
  <si>
    <t>S20162490</t>
  </si>
  <si>
    <t>侯凤霞</t>
  </si>
  <si>
    <t>S20162491</t>
  </si>
  <si>
    <t>赵艳丽</t>
  </si>
  <si>
    <t>S20162492</t>
  </si>
  <si>
    <t>闫元元</t>
  </si>
  <si>
    <t>S20167709</t>
  </si>
  <si>
    <t>董博晓</t>
  </si>
  <si>
    <t>S20167710</t>
  </si>
  <si>
    <t>苑阳</t>
  </si>
  <si>
    <t>S20167711</t>
  </si>
  <si>
    <t>付俊</t>
  </si>
  <si>
    <t>S20161020</t>
  </si>
  <si>
    <t>蔡云婷</t>
  </si>
  <si>
    <t>S20161021</t>
  </si>
  <si>
    <t>冯文奇</t>
  </si>
  <si>
    <t>S20161023</t>
  </si>
  <si>
    <t>明川</t>
  </si>
  <si>
    <t>S20161024</t>
  </si>
  <si>
    <t>李思</t>
  </si>
  <si>
    <t>S20161025</t>
  </si>
  <si>
    <t>夏远燕</t>
  </si>
  <si>
    <t>S20161026</t>
  </si>
  <si>
    <t>湛静</t>
  </si>
  <si>
    <t>S20161027</t>
  </si>
  <si>
    <t>唐琦</t>
  </si>
  <si>
    <t>S20161029</t>
  </si>
  <si>
    <t>刘柄良</t>
  </si>
  <si>
    <t>S20161030</t>
  </si>
  <si>
    <t>代洁</t>
  </si>
  <si>
    <t>S20161031</t>
  </si>
  <si>
    <t>路风中</t>
  </si>
  <si>
    <t>S20161032</t>
  </si>
  <si>
    <t>拓昊苑</t>
  </si>
  <si>
    <t>S20161045</t>
  </si>
  <si>
    <t>李启贵</t>
  </si>
  <si>
    <t>S20161046</t>
  </si>
  <si>
    <t>孙雅倩</t>
  </si>
  <si>
    <t>序号</t>
    <phoneticPr fontId="1" type="noConversion"/>
  </si>
  <si>
    <t>S20151127</t>
  </si>
  <si>
    <t>毛燕</t>
  </si>
  <si>
    <t>S20151128</t>
  </si>
  <si>
    <t>宋洁</t>
  </si>
  <si>
    <t>S20151129</t>
  </si>
  <si>
    <t>史鉴</t>
  </si>
  <si>
    <t>S20151130</t>
  </si>
  <si>
    <t>何伟强</t>
  </si>
  <si>
    <t>S20151132</t>
  </si>
  <si>
    <t>王彬</t>
  </si>
  <si>
    <t>S20151133</t>
  </si>
  <si>
    <t>龚敏</t>
  </si>
  <si>
    <t>S20151134</t>
  </si>
  <si>
    <t>王靖文</t>
  </si>
  <si>
    <t>S20151135</t>
  </si>
  <si>
    <t>牟碧涛</t>
  </si>
  <si>
    <t>S20151136</t>
  </si>
  <si>
    <t>黄开封</t>
  </si>
  <si>
    <t>S20151137</t>
  </si>
  <si>
    <t>刘天宇</t>
  </si>
  <si>
    <t>S20151138</t>
  </si>
  <si>
    <t>张晓芳</t>
  </si>
  <si>
    <t>S20151139</t>
  </si>
  <si>
    <t>曹博</t>
  </si>
  <si>
    <t>S20151140</t>
  </si>
  <si>
    <t>张盼娃</t>
  </si>
  <si>
    <t>S20151152</t>
  </si>
  <si>
    <t>赵卓凡</t>
  </si>
  <si>
    <t>S20151153</t>
  </si>
  <si>
    <t>邵鹏飞</t>
  </si>
  <si>
    <t>S20152240</t>
  </si>
  <si>
    <t>王梦娣</t>
  </si>
  <si>
    <t>S20152241</t>
  </si>
  <si>
    <t>李晓锋</t>
  </si>
  <si>
    <t>S20152242</t>
  </si>
  <si>
    <t>孙文婷</t>
  </si>
  <si>
    <t>S20152243</t>
  </si>
  <si>
    <t>刘朝睿</t>
  </si>
  <si>
    <t>S20152244</t>
  </si>
  <si>
    <t>李新河</t>
  </si>
  <si>
    <t>S20152245</t>
  </si>
  <si>
    <t>郑艳</t>
  </si>
  <si>
    <t>S20152246</t>
  </si>
  <si>
    <t>唐鑫</t>
  </si>
  <si>
    <t>S20152247</t>
  </si>
  <si>
    <t>李凯</t>
  </si>
  <si>
    <t>S20152248</t>
  </si>
  <si>
    <t>李俊男</t>
  </si>
  <si>
    <t>S20152249</t>
  </si>
  <si>
    <t>林静</t>
  </si>
  <si>
    <t>S20152251</t>
  </si>
  <si>
    <t>李灿</t>
  </si>
  <si>
    <t>S20152252</t>
  </si>
  <si>
    <t>林沙</t>
  </si>
  <si>
    <t>S20152253</t>
  </si>
  <si>
    <t>马行云</t>
  </si>
  <si>
    <t>S20152254</t>
  </si>
  <si>
    <t>潘亿鹏</t>
  </si>
  <si>
    <t>S20152255</t>
  </si>
  <si>
    <t>郑巍</t>
  </si>
  <si>
    <t>S20152256</t>
  </si>
  <si>
    <t>关淑仙</t>
  </si>
  <si>
    <t>S20152257</t>
  </si>
  <si>
    <t>王学波</t>
  </si>
  <si>
    <t>S20152258</t>
  </si>
  <si>
    <t>钟海旭</t>
  </si>
  <si>
    <t>S20152259</t>
  </si>
  <si>
    <t>罗龙欣</t>
  </si>
  <si>
    <t>S20152281</t>
  </si>
  <si>
    <t>时子文</t>
  </si>
  <si>
    <t>S20155733</t>
  </si>
  <si>
    <t>吴咏翔</t>
  </si>
  <si>
    <t>S20155735</t>
  </si>
  <si>
    <t>王博</t>
  </si>
  <si>
    <t>S20155737</t>
  </si>
  <si>
    <t>韩建</t>
  </si>
  <si>
    <t>S20155738</t>
  </si>
  <si>
    <t>张璐</t>
  </si>
  <si>
    <t>S20155739</t>
  </si>
  <si>
    <t>刘仕林</t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</si>
  <si>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</si>
  <si>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</si>
  <si>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</si>
  <si>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</si>
  <si>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</si>
  <si>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</si>
  <si>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</si>
  <si>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</si>
  <si>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</si>
  <si>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</si>
  <si>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</si>
  <si>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</si>
  <si>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</si>
  <si>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</si>
  <si>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</si>
  <si>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</si>
  <si>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</si>
  <si>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</si>
  <si>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</si>
  <si>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</si>
  <si>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</si>
  <si>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</si>
  <si>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作物</t>
    <phoneticPr fontId="1" type="noConversion"/>
  </si>
  <si>
    <t>作物</t>
    <phoneticPr fontId="1" type="noConversion"/>
  </si>
  <si>
    <t>科硕总分=课程成绩*10%+学术业绩*65%+学术活动*10%+社会实践和公益活动*7%</t>
    <phoneticPr fontId="3" type="noConversion"/>
  </si>
  <si>
    <t>专硕总分=课程成绩*50%+学术业绩*30%+学术活动*5%+社会实践和公益活动*7%</t>
    <phoneticPr fontId="3" type="noConversion"/>
  </si>
  <si>
    <t>序号</t>
    <phoneticPr fontId="1" type="noConversion"/>
  </si>
  <si>
    <t>分子</t>
    <phoneticPr fontId="1" type="noConversion"/>
  </si>
  <si>
    <t>育种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</si>
  <si>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</si>
  <si>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</si>
  <si>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</si>
  <si>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</si>
  <si>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</si>
  <si>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</si>
  <si>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</si>
  <si>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</si>
  <si>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分子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</si>
  <si>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</si>
  <si>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</si>
  <si>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</si>
  <si>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</si>
  <si>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</si>
  <si>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</si>
  <si>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</si>
  <si>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</si>
  <si>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</si>
  <si>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</si>
  <si>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</si>
  <si>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育种</t>
    <phoneticPr fontId="1" type="noConversion"/>
  </si>
  <si>
    <t>作物</t>
    <phoneticPr fontId="1" type="noConversion"/>
  </si>
  <si>
    <t>作物</t>
    <phoneticPr fontId="1" type="noConversion"/>
  </si>
  <si>
    <t>作物</t>
    <phoneticPr fontId="1" type="noConversion"/>
  </si>
  <si>
    <t>科硕总分=课程成绩*40%+学术业绩*40%+学术活动*5%+社会实践和公益活动*7%</t>
    <phoneticPr fontId="3" type="noConversion"/>
  </si>
  <si>
    <t>专硕总分=课程成绩*50%+学术业绩*30%+学术活动*5%+社会实践和公益活动*7%</t>
    <phoneticPr fontId="3" type="noConversion"/>
  </si>
  <si>
    <t>学号</t>
    <phoneticPr fontId="1" type="noConversion"/>
  </si>
  <si>
    <t>专业</t>
    <phoneticPr fontId="1" type="noConversion"/>
  </si>
  <si>
    <t>综合成绩=初试成绩/5*50%+复试成绩*50%</t>
    <phoneticPr fontId="1" type="noConversion"/>
  </si>
  <si>
    <t>序号</t>
    <phoneticPr fontId="7" type="noConversion"/>
  </si>
  <si>
    <t>学号</t>
    <phoneticPr fontId="7" type="noConversion"/>
  </si>
  <si>
    <t>姓名</t>
    <phoneticPr fontId="7" type="noConversion"/>
  </si>
  <si>
    <t>专业</t>
    <phoneticPr fontId="7" type="noConversion"/>
  </si>
  <si>
    <t>学术业绩</t>
  </si>
  <si>
    <t>学术活动</t>
  </si>
  <si>
    <t>社会实践和公益活动</t>
    <phoneticPr fontId="3" type="noConversion"/>
  </si>
  <si>
    <t>复试总分</t>
    <phoneticPr fontId="7" type="noConversion"/>
  </si>
  <si>
    <t>综合评分</t>
    <phoneticPr fontId="7" type="noConversion"/>
  </si>
  <si>
    <t>学业奖等级</t>
    <phoneticPr fontId="3" type="noConversion"/>
  </si>
  <si>
    <t>备注</t>
    <phoneticPr fontId="3" type="noConversion"/>
  </si>
  <si>
    <t>B20170405</t>
  </si>
  <si>
    <t>孙福艾</t>
  </si>
  <si>
    <t>B20170406</t>
  </si>
  <si>
    <t>熊静</t>
  </si>
  <si>
    <t>B20170407</t>
  </si>
  <si>
    <t>聂术君</t>
  </si>
  <si>
    <t>B20170408</t>
  </si>
  <si>
    <t>牛群凯</t>
  </si>
  <si>
    <t>B20170409</t>
  </si>
  <si>
    <t>瞿静涛</t>
  </si>
  <si>
    <t>B20170921</t>
  </si>
  <si>
    <t>郭超</t>
  </si>
  <si>
    <t>B20170922</t>
  </si>
  <si>
    <t>张银超</t>
  </si>
  <si>
    <t>B20170923</t>
  </si>
  <si>
    <t>马鹏</t>
  </si>
  <si>
    <t>B20170924</t>
  </si>
  <si>
    <t>兰雨舟</t>
  </si>
  <si>
    <t>序号</t>
    <phoneticPr fontId="7" type="noConversion"/>
  </si>
  <si>
    <t>学号</t>
    <phoneticPr fontId="7" type="noConversion"/>
  </si>
  <si>
    <t>姓名</t>
    <phoneticPr fontId="7" type="noConversion"/>
  </si>
  <si>
    <t>专业</t>
    <phoneticPr fontId="7" type="noConversion"/>
  </si>
  <si>
    <t>初试总分</t>
    <phoneticPr fontId="7" type="noConversion"/>
  </si>
  <si>
    <t>复试总分</t>
    <phoneticPr fontId="7" type="noConversion"/>
  </si>
  <si>
    <t>学业奖等级</t>
    <phoneticPr fontId="3" type="noConversion"/>
  </si>
  <si>
    <t>统考</t>
    <phoneticPr fontId="3" type="noConversion"/>
  </si>
  <si>
    <t>序号</t>
    <phoneticPr fontId="3" type="noConversion"/>
  </si>
  <si>
    <t>专业</t>
  </si>
  <si>
    <t>社会实践和公益活动</t>
  </si>
  <si>
    <t>总分</t>
  </si>
  <si>
    <t>学业奖等级</t>
    <phoneticPr fontId="3" type="noConversion"/>
  </si>
  <si>
    <t>备注</t>
    <phoneticPr fontId="3" type="noConversion"/>
  </si>
  <si>
    <t>生物化学与分子生物学</t>
  </si>
  <si>
    <t>作物遗传育种</t>
  </si>
  <si>
    <t>黄强</t>
    <phoneticPr fontId="3" type="noConversion"/>
  </si>
  <si>
    <t>生物化学与分子生物学</t>
    <phoneticPr fontId="3" type="noConversion"/>
  </si>
  <si>
    <t>张元元</t>
    <phoneticPr fontId="3" type="noConversion"/>
  </si>
  <si>
    <t>王慧</t>
    <phoneticPr fontId="3" type="noConversion"/>
  </si>
  <si>
    <t>廖正巧</t>
    <phoneticPr fontId="3" type="noConversion"/>
  </si>
  <si>
    <t>韩楠</t>
    <phoneticPr fontId="3" type="noConversion"/>
  </si>
  <si>
    <t>龙芸</t>
    <phoneticPr fontId="3" type="noConversion"/>
  </si>
  <si>
    <t>作物遗传育种</t>
    <phoneticPr fontId="3" type="noConversion"/>
  </si>
  <si>
    <t>丁舰舟</t>
    <phoneticPr fontId="3" type="noConversion"/>
  </si>
  <si>
    <t>罗博文</t>
    <phoneticPr fontId="3" type="noConversion"/>
  </si>
  <si>
    <t>王琦</t>
    <phoneticPr fontId="3" type="noConversion"/>
  </si>
  <si>
    <t>郑名敏</t>
    <phoneticPr fontId="3" type="noConversion"/>
  </si>
  <si>
    <t>马浪浪</t>
    <phoneticPr fontId="3" type="noConversion"/>
  </si>
  <si>
    <t>刘敏</t>
    <phoneticPr fontId="3" type="noConversion"/>
  </si>
  <si>
    <t>总分=学术业绩*75%+学术活动*10%+E社会实践和公益活动*7%</t>
    <phoneticPr fontId="3" type="noConversion"/>
  </si>
  <si>
    <t>B20150405</t>
  </si>
  <si>
    <t>杜含梅</t>
  </si>
  <si>
    <t>B20150406</t>
  </si>
  <si>
    <t>刘永明</t>
  </si>
  <si>
    <t>B20150407</t>
  </si>
  <si>
    <t>吴锋锴</t>
  </si>
  <si>
    <t>B20150906</t>
  </si>
  <si>
    <t>郑琦</t>
  </si>
  <si>
    <t>B20150907</t>
  </si>
  <si>
    <t>王艳丽</t>
  </si>
  <si>
    <t>B20150908</t>
  </si>
  <si>
    <t>汪青军</t>
  </si>
  <si>
    <t>B20150909</t>
  </si>
  <si>
    <t>刘玲</t>
  </si>
  <si>
    <t>B20150910</t>
  </si>
  <si>
    <t>张晓祥</t>
  </si>
  <si>
    <t>B20150911</t>
  </si>
  <si>
    <t>李杨</t>
  </si>
  <si>
    <t>B20150912</t>
  </si>
  <si>
    <t>张丽</t>
  </si>
  <si>
    <t>B20120805</t>
  </si>
  <si>
    <t>李燕</t>
  </si>
  <si>
    <t>B20120822</t>
  </si>
  <si>
    <t>张啸</t>
  </si>
  <si>
    <t>B20130402</t>
  </si>
  <si>
    <t>于好强</t>
  </si>
  <si>
    <t>B20130405</t>
  </si>
  <si>
    <t>朱永卉</t>
  </si>
  <si>
    <t>B20130910</t>
  </si>
  <si>
    <t>唐登国</t>
  </si>
  <si>
    <t>B20130913</t>
  </si>
  <si>
    <t>聂治</t>
  </si>
  <si>
    <t>B20130920</t>
  </si>
  <si>
    <t>夏超</t>
  </si>
  <si>
    <t>B20130921</t>
  </si>
  <si>
    <t>袁一冰</t>
  </si>
  <si>
    <t>B20140406</t>
  </si>
  <si>
    <t>赖先军</t>
  </si>
  <si>
    <t>B20140407</t>
  </si>
  <si>
    <t>何秀静</t>
  </si>
  <si>
    <t>B20140907</t>
  </si>
  <si>
    <t>葛飞</t>
  </si>
  <si>
    <t>B20140908</t>
  </si>
  <si>
    <t>胡坤</t>
  </si>
  <si>
    <t>B20140916</t>
  </si>
  <si>
    <t>赵雄伟</t>
  </si>
  <si>
    <t>B20140919</t>
  </si>
  <si>
    <t>张严玲</t>
  </si>
  <si>
    <t>B20140926</t>
  </si>
  <si>
    <t>陈正杰</t>
  </si>
  <si>
    <t>B20140928</t>
  </si>
  <si>
    <t>任志勇</t>
  </si>
  <si>
    <t>77.82</t>
  </si>
  <si>
    <t>80.1</t>
  </si>
  <si>
    <t>79.9</t>
  </si>
  <si>
    <t>75.94</t>
  </si>
  <si>
    <t>76.5</t>
  </si>
  <si>
    <t>82.96</t>
  </si>
  <si>
    <t>76.9</t>
  </si>
  <si>
    <t>72.62</t>
  </si>
  <si>
    <t>73.7</t>
  </si>
  <si>
    <t>81.24</t>
  </si>
  <si>
    <t>初试成绩</t>
    <phoneticPr fontId="1" type="noConversion"/>
  </si>
  <si>
    <t>复试成绩</t>
    <phoneticPr fontId="1" type="noConversion"/>
  </si>
  <si>
    <t>71.6</t>
  </si>
  <si>
    <t>79.85</t>
  </si>
  <si>
    <t>78.83</t>
  </si>
  <si>
    <t>84.6</t>
  </si>
  <si>
    <t>84.15</t>
  </si>
  <si>
    <t>80.85</t>
  </si>
  <si>
    <t>84.33</t>
  </si>
  <si>
    <t>81.25</t>
  </si>
  <si>
    <t>79.53</t>
  </si>
  <si>
    <t>75.45</t>
  </si>
  <si>
    <t>80.3</t>
  </si>
  <si>
    <t>70.68</t>
  </si>
  <si>
    <t>80.25</t>
  </si>
  <si>
    <t>84.93</t>
  </si>
  <si>
    <t>80.28</t>
  </si>
  <si>
    <t>78.93</t>
  </si>
  <si>
    <t>78.5</t>
  </si>
  <si>
    <t>80.98</t>
  </si>
  <si>
    <t>82.9</t>
  </si>
  <si>
    <t>76.45</t>
  </si>
  <si>
    <t>75.63</t>
  </si>
  <si>
    <t>未交申请</t>
    <phoneticPr fontId="1" type="noConversion"/>
  </si>
  <si>
    <t>课程成绩</t>
    <phoneticPr fontId="3" type="noConversion"/>
  </si>
  <si>
    <t>学术业绩</t>
    <phoneticPr fontId="3" type="noConversion"/>
  </si>
  <si>
    <t>学术活动</t>
    <phoneticPr fontId="3" type="noConversion"/>
  </si>
  <si>
    <t>总分</t>
    <phoneticPr fontId="3" type="noConversion"/>
  </si>
  <si>
    <t>名额原则上不超过相应等级名额的60%。</t>
    <phoneticPr fontId="3" type="noConversion"/>
  </si>
  <si>
    <t>一等奖： 3 人</t>
    <phoneticPr fontId="3" type="noConversion"/>
  </si>
  <si>
    <t>二等奖： 5 人</t>
    <phoneticPr fontId="3" type="noConversion"/>
  </si>
  <si>
    <t>三等奖： 4 人</t>
    <phoneticPr fontId="3" type="noConversion"/>
  </si>
  <si>
    <t>一等奖： 3 人</t>
    <phoneticPr fontId="3" type="noConversion"/>
  </si>
  <si>
    <t>二等奖： 4 人</t>
    <phoneticPr fontId="3" type="noConversion"/>
  </si>
  <si>
    <t>三等奖： 2 人</t>
    <phoneticPr fontId="3" type="noConversion"/>
  </si>
  <si>
    <t>三等奖： 15 人</t>
    <phoneticPr fontId="3" type="noConversion"/>
  </si>
  <si>
    <t>序号</t>
    <phoneticPr fontId="3" type="noConversion"/>
  </si>
  <si>
    <t>学业奖等级</t>
    <phoneticPr fontId="3" type="noConversion"/>
  </si>
  <si>
    <t>总分</t>
    <phoneticPr fontId="1" type="noConversion"/>
  </si>
  <si>
    <t>生物化学与分子生物学</t>
    <phoneticPr fontId="3" type="noConversion"/>
  </si>
  <si>
    <t>作物遗传育种</t>
    <phoneticPr fontId="3" type="noConversion"/>
  </si>
  <si>
    <t>B20160503</t>
    <phoneticPr fontId="3" type="noConversion"/>
  </si>
  <si>
    <t>B20160504</t>
    <phoneticPr fontId="3" type="noConversion"/>
  </si>
  <si>
    <t>B20160505</t>
    <phoneticPr fontId="3" type="noConversion"/>
  </si>
  <si>
    <t>B20160506</t>
    <phoneticPr fontId="3" type="noConversion"/>
  </si>
  <si>
    <t>B20160507</t>
    <phoneticPr fontId="3" type="noConversion"/>
  </si>
  <si>
    <t>B20161019</t>
    <phoneticPr fontId="3" type="noConversion"/>
  </si>
  <si>
    <t>B20161021</t>
    <phoneticPr fontId="3" type="noConversion"/>
  </si>
  <si>
    <t>B20161022</t>
    <phoneticPr fontId="3" type="noConversion"/>
  </si>
  <si>
    <t>B20161023</t>
    <phoneticPr fontId="3" type="noConversion"/>
  </si>
  <si>
    <t>B20161024</t>
    <phoneticPr fontId="3" type="noConversion"/>
  </si>
  <si>
    <t>B20161025</t>
    <phoneticPr fontId="3" type="noConversion"/>
  </si>
  <si>
    <t>B20161604</t>
    <phoneticPr fontId="3" type="noConversion"/>
  </si>
  <si>
    <t>综合评分</t>
    <phoneticPr fontId="7" type="noConversion"/>
  </si>
  <si>
    <t>硕博</t>
    <phoneticPr fontId="3" type="noConversion"/>
  </si>
  <si>
    <t>推免</t>
    <phoneticPr fontId="1" type="noConversion"/>
  </si>
  <si>
    <t>学号</t>
    <phoneticPr fontId="3" type="noConversion"/>
  </si>
  <si>
    <t>姓名</t>
    <phoneticPr fontId="3" type="noConversion"/>
  </si>
  <si>
    <t>姓名</t>
    <phoneticPr fontId="3" type="noConversion"/>
  </si>
  <si>
    <t>学号</t>
    <phoneticPr fontId="1" type="noConversion"/>
  </si>
  <si>
    <t>姓名</t>
    <phoneticPr fontId="1" type="noConversion"/>
  </si>
  <si>
    <t>学号</t>
    <phoneticPr fontId="1" type="noConversion"/>
  </si>
  <si>
    <t>学号</t>
    <phoneticPr fontId="3" type="noConversion"/>
  </si>
  <si>
    <t>姓名</t>
    <phoneticPr fontId="3" type="noConversion"/>
  </si>
  <si>
    <t>社会实践</t>
    <phoneticPr fontId="3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</si>
  <si>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</si>
  <si>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</si>
  <si>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</si>
  <si>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S20161022</t>
  </si>
  <si>
    <t>汤长潇</t>
  </si>
  <si>
    <t>分子</t>
  </si>
  <si>
    <t>S20162477</t>
  </si>
  <si>
    <t>贾安强</t>
  </si>
  <si>
    <t>育种</t>
  </si>
  <si>
    <t>S20162488</t>
  </si>
  <si>
    <t>杨致远</t>
  </si>
  <si>
    <t>S20166035</t>
  </si>
  <si>
    <t>瞿华兴</t>
  </si>
  <si>
    <t>S20173099</t>
  </si>
  <si>
    <t>温小冬</t>
  </si>
  <si>
    <t>本硕2017级</t>
  </si>
  <si>
    <t>本硕2017级</t>
    <phoneticPr fontId="1" type="noConversion"/>
  </si>
  <si>
    <t>S20171338</t>
  </si>
  <si>
    <t>计丽</t>
  </si>
  <si>
    <t>S20171339</t>
  </si>
  <si>
    <t>李石</t>
  </si>
  <si>
    <t>B20130414</t>
  </si>
  <si>
    <t>周济</t>
  </si>
  <si>
    <t>B20130412</t>
  </si>
  <si>
    <t>杨琳</t>
  </si>
  <si>
    <t>B20140403</t>
  </si>
  <si>
    <t>徐立明</t>
  </si>
  <si>
    <t>B20140921</t>
  </si>
  <si>
    <t>冷益丰</t>
  </si>
  <si>
    <t>一等奖： 4 人（育种 2 人，分子1人，作物 1 人）</t>
    <phoneticPr fontId="1" type="noConversion"/>
  </si>
  <si>
    <t>二等奖： 5 人（育种 3 人，分子 2 人）</t>
    <phoneticPr fontId="1" type="noConversion"/>
  </si>
  <si>
    <t>三等奖： 8 人（育种 4 人，分子 3 人，作物 1 人）</t>
    <phoneticPr fontId="1" type="noConversion"/>
  </si>
  <si>
    <t>一等奖： 4 人（育种 2 人，分子 2 人）</t>
    <phoneticPr fontId="1" type="noConversion"/>
  </si>
  <si>
    <t>二等奖： 6 人（育种 3 人，分子 2 人，作物 1 人）</t>
    <phoneticPr fontId="1" type="noConversion"/>
  </si>
  <si>
    <t>三等奖： 10 人（育种 7 人，分子 2 人，作物 1 人）</t>
    <phoneticPr fontId="1" type="noConversion"/>
  </si>
  <si>
    <t>一等奖： 3 人（育种 2 人,分子 1 人）</t>
    <phoneticPr fontId="1" type="noConversion"/>
  </si>
  <si>
    <t>二等奖： 5 人（育种 3 人,分子 2 人）</t>
    <phoneticPr fontId="1" type="noConversion"/>
  </si>
  <si>
    <t>三等奖： 8 人（育种 5 人,分子 3 人）</t>
    <phoneticPr fontId="1" type="noConversion"/>
  </si>
  <si>
    <t>2017-2018年度学业奖学金评选结果（2015级硕士，40人）</t>
    <phoneticPr fontId="1" type="noConversion"/>
  </si>
  <si>
    <t>2017-2018年度学业奖学金评选结果（2016级硕士，45人）</t>
    <phoneticPr fontId="1" type="noConversion"/>
  </si>
  <si>
    <t>2017-2018年度学业奖学金评选结果（2017级硕士，38人）</t>
    <phoneticPr fontId="1" type="noConversion"/>
  </si>
  <si>
    <t>2017-2018年度学业奖学金评选结果（2014级及以上博士，20人）</t>
    <phoneticPr fontId="1" type="noConversion"/>
  </si>
  <si>
    <t>2017-2018年度学业奖学金评选结果（2015级博士，10人）</t>
    <phoneticPr fontId="1" type="noConversion"/>
  </si>
  <si>
    <t>2017-2018年度学业奖学金评选结果（2016级博士，12人）</t>
    <phoneticPr fontId="1" type="noConversion"/>
  </si>
  <si>
    <t>2017-2018年度学业奖学金评选结果（2017级博士，9人）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</si>
</sst>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 Unicode MS"/>
      <family val="2"/>
      <charset val="134"/>
    </font>
    <font>
      <sz val="9"/>
      <name val="Tahoma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Arial Unicode MS"/>
      <family val="2"/>
      <charset val="134"/>
    </font>
    <font>
      <sz val="11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Arial Unicode MS"/>
      <family val="2"/>
    </font>
    <font>
      <sz val="10"/>
      <color theme="1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0" fillId="0" borderId="1" xfId="0" applyBorder="1">
      <alignment vertical="center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/>
    <xf numFmtId="0" fontId="6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176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Border="1" applyAlignment="1"/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9" fillId="0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3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M19" sqref="M19"/>
    </sheetView>
  </sheetViews>
  <sheetFormatPr defaultRowHeight="13.5"/>
  <cols>
    <col min="1" max="1" width="4" style="27" customWidth="1"/>
    <col min="2" max="2" width="10.375" style="27" customWidth="1"/>
    <col min="3" max="4" width="9" style="27"/>
    <col min="10" max="10" width="11.25" customWidth="1"/>
    <col min="11" max="11" width="8.5" style="61" customWidth="1"/>
  </cols>
  <sheetData>
    <row r="1" spans="1:11" s="6" customFormat="1" ht="27" customHeight="1">
      <c r="A1" s="108" t="s">
        <v>530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5" customFormat="1" ht="33.75" customHeight="1">
      <c r="A2" s="1" t="s">
        <v>166</v>
      </c>
      <c r="B2" s="69" t="s">
        <v>0</v>
      </c>
      <c r="C2" s="69" t="s">
        <v>485</v>
      </c>
      <c r="D2" s="1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92" t="s">
        <v>6</v>
      </c>
      <c r="J2" s="4" t="s">
        <v>7</v>
      </c>
      <c r="K2" s="2" t="s">
        <v>8</v>
      </c>
    </row>
    <row r="3" spans="1:11" ht="14.25">
      <c r="A3" s="25">
        <v>1</v>
      </c>
      <c r="B3" s="25" t="s">
        <v>227</v>
      </c>
      <c r="C3" s="25" t="s">
        <v>228</v>
      </c>
      <c r="D3" s="25" t="s">
        <v>264</v>
      </c>
      <c r="E3" s="25">
        <v>84</v>
      </c>
      <c r="F3" s="25">
        <v>1.6</v>
      </c>
      <c r="G3" s="25">
        <v>0</v>
      </c>
      <c r="H3" s="25">
        <v>95</v>
      </c>
      <c r="I3" s="98">
        <f t="shared" ref="I3:I22" si="0">E3*0.1+F3*0.65+G3*0.1+H3*0.07</f>
        <v>16.090000000000003</v>
      </c>
      <c r="J3" s="101" t="s">
        <v>492</v>
      </c>
      <c r="K3" s="57"/>
    </row>
    <row r="4" spans="1:11" ht="14.25">
      <c r="A4" s="25">
        <v>2</v>
      </c>
      <c r="B4" s="25" t="s">
        <v>197</v>
      </c>
      <c r="C4" s="25" t="s">
        <v>198</v>
      </c>
      <c r="D4" s="25" t="s">
        <v>256</v>
      </c>
      <c r="E4" s="25">
        <v>84.76</v>
      </c>
      <c r="F4" s="25">
        <v>0</v>
      </c>
      <c r="G4" s="25">
        <v>0</v>
      </c>
      <c r="H4" s="25">
        <v>100</v>
      </c>
      <c r="I4" s="98">
        <f t="shared" si="0"/>
        <v>15.476000000000003</v>
      </c>
      <c r="J4" s="101" t="s">
        <v>492</v>
      </c>
      <c r="K4" s="58"/>
    </row>
    <row r="5" spans="1:11" ht="14.25">
      <c r="A5" s="25">
        <v>3</v>
      </c>
      <c r="B5" s="25" t="s">
        <v>219</v>
      </c>
      <c r="C5" s="25" t="s">
        <v>220</v>
      </c>
      <c r="D5" s="25" t="s">
        <v>261</v>
      </c>
      <c r="E5" s="25">
        <v>84.71</v>
      </c>
      <c r="F5" s="25">
        <v>0</v>
      </c>
      <c r="G5" s="25">
        <v>0</v>
      </c>
      <c r="H5" s="25">
        <v>95</v>
      </c>
      <c r="I5" s="98">
        <f t="shared" si="0"/>
        <v>15.121</v>
      </c>
      <c r="J5" s="99" t="s">
        <v>493</v>
      </c>
      <c r="K5" s="58"/>
    </row>
    <row r="6" spans="1:11" ht="14.25">
      <c r="A6" s="25">
        <v>4</v>
      </c>
      <c r="B6" s="25" t="s">
        <v>201</v>
      </c>
      <c r="C6" s="25" t="s">
        <v>202</v>
      </c>
      <c r="D6" s="25" t="s">
        <v>258</v>
      </c>
      <c r="E6" s="25">
        <v>82.43</v>
      </c>
      <c r="F6" s="25">
        <v>3</v>
      </c>
      <c r="G6" s="25">
        <v>0</v>
      </c>
      <c r="H6" s="25">
        <v>25</v>
      </c>
      <c r="I6" s="98">
        <f t="shared" si="0"/>
        <v>11.943000000000001</v>
      </c>
      <c r="J6" s="99" t="s">
        <v>493</v>
      </c>
      <c r="K6" s="58"/>
    </row>
    <row r="7" spans="1:11" ht="14.25">
      <c r="A7" s="25">
        <v>5</v>
      </c>
      <c r="B7" s="25" t="s">
        <v>199</v>
      </c>
      <c r="C7" s="25" t="s">
        <v>200</v>
      </c>
      <c r="D7" s="25" t="s">
        <v>257</v>
      </c>
      <c r="E7" s="25">
        <v>75.86</v>
      </c>
      <c r="F7" s="25">
        <v>0</v>
      </c>
      <c r="G7" s="25">
        <v>0</v>
      </c>
      <c r="H7" s="25">
        <v>60</v>
      </c>
      <c r="I7" s="98">
        <f t="shared" si="0"/>
        <v>11.786000000000001</v>
      </c>
      <c r="J7" s="99" t="s">
        <v>493</v>
      </c>
      <c r="K7" s="58"/>
    </row>
    <row r="8" spans="1:11" ht="14.25">
      <c r="A8" s="25">
        <v>6</v>
      </c>
      <c r="B8" s="25" t="s">
        <v>233</v>
      </c>
      <c r="C8" s="25" t="s">
        <v>234</v>
      </c>
      <c r="D8" s="25" t="s">
        <v>267</v>
      </c>
      <c r="E8" s="25">
        <v>83.43</v>
      </c>
      <c r="F8" s="25">
        <v>0</v>
      </c>
      <c r="G8" s="25">
        <v>0</v>
      </c>
      <c r="H8" s="25">
        <v>45</v>
      </c>
      <c r="I8" s="98">
        <f t="shared" si="0"/>
        <v>11.493000000000002</v>
      </c>
      <c r="J8" s="100" t="s">
        <v>494</v>
      </c>
      <c r="K8" s="58"/>
    </row>
    <row r="9" spans="1:11" ht="14.25">
      <c r="A9" s="25">
        <v>7</v>
      </c>
      <c r="B9" s="25" t="s">
        <v>213</v>
      </c>
      <c r="C9" s="25" t="s">
        <v>214</v>
      </c>
      <c r="D9" s="25" t="s">
        <v>261</v>
      </c>
      <c r="E9" s="25">
        <v>80.709999999999994</v>
      </c>
      <c r="F9" s="25">
        <v>0</v>
      </c>
      <c r="G9" s="25">
        <v>0</v>
      </c>
      <c r="H9" s="25">
        <v>45</v>
      </c>
      <c r="I9" s="98">
        <f t="shared" si="0"/>
        <v>11.221</v>
      </c>
      <c r="J9" s="100" t="s">
        <v>494</v>
      </c>
      <c r="K9" s="58"/>
    </row>
    <row r="10" spans="1:11" ht="14.25">
      <c r="A10" s="25">
        <v>8</v>
      </c>
      <c r="B10" s="25" t="s">
        <v>229</v>
      </c>
      <c r="C10" s="25" t="s">
        <v>230</v>
      </c>
      <c r="D10" s="25" t="s">
        <v>265</v>
      </c>
      <c r="E10" s="25">
        <v>85.57</v>
      </c>
      <c r="F10" s="25">
        <v>3</v>
      </c>
      <c r="G10" s="25">
        <v>0</v>
      </c>
      <c r="H10" s="25">
        <v>10</v>
      </c>
      <c r="I10" s="98">
        <f t="shared" si="0"/>
        <v>11.207000000000001</v>
      </c>
      <c r="J10" s="100" t="s">
        <v>494</v>
      </c>
      <c r="K10" s="57"/>
    </row>
    <row r="11" spans="1:11" ht="14.25">
      <c r="A11" s="25">
        <v>9</v>
      </c>
      <c r="B11" s="25" t="s">
        <v>209</v>
      </c>
      <c r="C11" s="25" t="s">
        <v>210</v>
      </c>
      <c r="D11" s="25" t="s">
        <v>260</v>
      </c>
      <c r="E11" s="25">
        <v>88</v>
      </c>
      <c r="F11" s="25">
        <v>0</v>
      </c>
      <c r="G11" s="25">
        <v>20</v>
      </c>
      <c r="H11" s="25">
        <v>0</v>
      </c>
      <c r="I11" s="98">
        <f t="shared" si="0"/>
        <v>10.8</v>
      </c>
      <c r="J11" s="100" t="s">
        <v>494</v>
      </c>
      <c r="K11" s="58"/>
    </row>
    <row r="12" spans="1:11" ht="14.25">
      <c r="A12" s="25">
        <v>10</v>
      </c>
      <c r="B12" s="25" t="s">
        <v>207</v>
      </c>
      <c r="C12" s="25" t="s">
        <v>208</v>
      </c>
      <c r="D12" s="25" t="s">
        <v>260</v>
      </c>
      <c r="E12" s="25">
        <v>86</v>
      </c>
      <c r="F12" s="25">
        <v>0</v>
      </c>
      <c r="G12" s="25">
        <v>0</v>
      </c>
      <c r="H12" s="25">
        <v>25</v>
      </c>
      <c r="I12" s="98">
        <f t="shared" si="0"/>
        <v>10.35</v>
      </c>
      <c r="J12" s="25"/>
      <c r="K12" s="62"/>
    </row>
    <row r="13" spans="1:11" ht="14.25">
      <c r="A13" s="25">
        <v>11</v>
      </c>
      <c r="B13" s="25" t="s">
        <v>217</v>
      </c>
      <c r="C13" s="25" t="s">
        <v>218</v>
      </c>
      <c r="D13" s="25" t="s">
        <v>261</v>
      </c>
      <c r="E13" s="25">
        <v>82.43</v>
      </c>
      <c r="F13" s="25">
        <v>0</v>
      </c>
      <c r="G13" s="25">
        <v>0</v>
      </c>
      <c r="H13" s="25">
        <v>15</v>
      </c>
      <c r="I13" s="98">
        <f t="shared" si="0"/>
        <v>9.293000000000001</v>
      </c>
      <c r="J13" s="25"/>
      <c r="K13" s="58"/>
    </row>
    <row r="14" spans="1:11" ht="14.25">
      <c r="A14" s="25">
        <v>12</v>
      </c>
      <c r="B14" s="25" t="s">
        <v>221</v>
      </c>
      <c r="C14" s="25" t="s">
        <v>222</v>
      </c>
      <c r="D14" s="25" t="s">
        <v>262</v>
      </c>
      <c r="E14" s="25">
        <v>78.430000000000007</v>
      </c>
      <c r="F14" s="25">
        <v>0</v>
      </c>
      <c r="G14" s="25">
        <v>0</v>
      </c>
      <c r="H14" s="25">
        <v>0</v>
      </c>
      <c r="I14" s="98">
        <f t="shared" si="0"/>
        <v>7.8430000000000009</v>
      </c>
      <c r="J14" s="25"/>
      <c r="K14" s="58"/>
    </row>
    <row r="15" spans="1:11" ht="14.25">
      <c r="A15" s="25">
        <v>13</v>
      </c>
      <c r="B15" s="25" t="s">
        <v>225</v>
      </c>
      <c r="C15" s="25" t="s">
        <v>226</v>
      </c>
      <c r="D15" s="25" t="s">
        <v>263</v>
      </c>
      <c r="E15" s="25">
        <v>76.430000000000007</v>
      </c>
      <c r="F15" s="25">
        <v>0</v>
      </c>
      <c r="G15" s="25">
        <v>0</v>
      </c>
      <c r="H15" s="25">
        <v>0</v>
      </c>
      <c r="I15" s="98">
        <f t="shared" si="0"/>
        <v>7.6430000000000007</v>
      </c>
      <c r="J15" s="25"/>
      <c r="K15" s="57"/>
    </row>
    <row r="16" spans="1:11" ht="14.25">
      <c r="A16" s="25">
        <v>14</v>
      </c>
      <c r="B16" s="25" t="s">
        <v>203</v>
      </c>
      <c r="C16" s="25" t="s">
        <v>204</v>
      </c>
      <c r="D16" s="25" t="s">
        <v>259</v>
      </c>
      <c r="E16" s="25"/>
      <c r="F16" s="25"/>
      <c r="G16" s="25"/>
      <c r="H16" s="25"/>
      <c r="I16" s="98">
        <f t="shared" si="0"/>
        <v>0</v>
      </c>
      <c r="J16" s="25"/>
      <c r="K16" s="97" t="s">
        <v>450</v>
      </c>
    </row>
    <row r="17" spans="1:11" ht="14.25">
      <c r="A17" s="25">
        <v>15</v>
      </c>
      <c r="B17" s="25" t="s">
        <v>205</v>
      </c>
      <c r="C17" s="25" t="s">
        <v>206</v>
      </c>
      <c r="D17" s="25" t="s">
        <v>260</v>
      </c>
      <c r="E17" s="25"/>
      <c r="F17" s="25"/>
      <c r="G17" s="25"/>
      <c r="H17" s="25"/>
      <c r="I17" s="98">
        <f t="shared" si="0"/>
        <v>0</v>
      </c>
      <c r="J17" s="25"/>
      <c r="K17" s="97" t="s">
        <v>450</v>
      </c>
    </row>
    <row r="18" spans="1:11" ht="14.25">
      <c r="A18" s="25">
        <v>16</v>
      </c>
      <c r="B18" s="25" t="s">
        <v>211</v>
      </c>
      <c r="C18" s="25" t="s">
        <v>212</v>
      </c>
      <c r="D18" s="25" t="s">
        <v>260</v>
      </c>
      <c r="E18" s="25"/>
      <c r="F18" s="25"/>
      <c r="G18" s="25"/>
      <c r="H18" s="25"/>
      <c r="I18" s="98">
        <f t="shared" si="0"/>
        <v>0</v>
      </c>
      <c r="J18" s="25"/>
      <c r="K18" s="97" t="s">
        <v>450</v>
      </c>
    </row>
    <row r="19" spans="1:11" ht="14.25">
      <c r="A19" s="25">
        <v>17</v>
      </c>
      <c r="B19" s="25" t="s">
        <v>215</v>
      </c>
      <c r="C19" s="25" t="s">
        <v>216</v>
      </c>
      <c r="D19" s="25" t="s">
        <v>261</v>
      </c>
      <c r="E19" s="25"/>
      <c r="F19" s="25"/>
      <c r="G19" s="25"/>
      <c r="H19" s="25"/>
      <c r="I19" s="98">
        <f t="shared" si="0"/>
        <v>0</v>
      </c>
      <c r="J19" s="25"/>
      <c r="K19" s="97" t="s">
        <v>450</v>
      </c>
    </row>
    <row r="20" spans="1:11" ht="14.25">
      <c r="A20" s="25">
        <v>18</v>
      </c>
      <c r="B20" s="25" t="s">
        <v>223</v>
      </c>
      <c r="C20" s="25" t="s">
        <v>224</v>
      </c>
      <c r="D20" s="25" t="s">
        <v>263</v>
      </c>
      <c r="E20" s="25"/>
      <c r="F20" s="25"/>
      <c r="G20" s="25"/>
      <c r="H20" s="25"/>
      <c r="I20" s="98">
        <f t="shared" si="0"/>
        <v>0</v>
      </c>
      <c r="J20" s="25"/>
      <c r="K20" s="97" t="s">
        <v>450</v>
      </c>
    </row>
    <row r="21" spans="1:11" ht="14.25">
      <c r="A21" s="25">
        <v>19</v>
      </c>
      <c r="B21" s="25" t="s">
        <v>231</v>
      </c>
      <c r="C21" s="25" t="s">
        <v>232</v>
      </c>
      <c r="D21" s="25" t="s">
        <v>266</v>
      </c>
      <c r="E21" s="25"/>
      <c r="F21" s="25"/>
      <c r="G21" s="25"/>
      <c r="H21" s="25"/>
      <c r="I21" s="98">
        <f t="shared" si="0"/>
        <v>0</v>
      </c>
      <c r="J21" s="25"/>
      <c r="K21" s="97" t="s">
        <v>450</v>
      </c>
    </row>
    <row r="22" spans="1:11" ht="14.25">
      <c r="A22" s="25">
        <v>20</v>
      </c>
      <c r="B22" s="25" t="s">
        <v>235</v>
      </c>
      <c r="C22" s="25" t="s">
        <v>236</v>
      </c>
      <c r="D22" s="25" t="s">
        <v>268</v>
      </c>
      <c r="E22" s="25"/>
      <c r="F22" s="25"/>
      <c r="G22" s="25"/>
      <c r="H22" s="25"/>
      <c r="I22" s="98">
        <f t="shared" si="0"/>
        <v>0</v>
      </c>
      <c r="J22" s="25"/>
      <c r="K22" s="97" t="s">
        <v>450</v>
      </c>
    </row>
    <row r="23" spans="1:11" ht="19.5" customHeight="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1"/>
    </row>
    <row r="24" spans="1:11" ht="14.25">
      <c r="A24" s="25">
        <v>1</v>
      </c>
      <c r="B24" s="25" t="s">
        <v>187</v>
      </c>
      <c r="C24" s="25" t="s">
        <v>188</v>
      </c>
      <c r="D24" s="25" t="s">
        <v>252</v>
      </c>
      <c r="E24" s="25">
        <v>84.63</v>
      </c>
      <c r="F24" s="25">
        <v>14</v>
      </c>
      <c r="G24" s="25">
        <v>0</v>
      </c>
      <c r="H24" s="25">
        <v>100</v>
      </c>
      <c r="I24" s="98">
        <f t="shared" ref="I24:I38" si="1">E24*0.1+F24*0.65+G24*0.1+H24*0.07</f>
        <v>24.562999999999999</v>
      </c>
      <c r="J24" s="101" t="s">
        <v>492</v>
      </c>
      <c r="K24" s="57"/>
    </row>
    <row r="25" spans="1:11" ht="14.25">
      <c r="A25" s="25">
        <v>2</v>
      </c>
      <c r="B25" s="25" t="s">
        <v>191</v>
      </c>
      <c r="C25" s="25" t="s">
        <v>192</v>
      </c>
      <c r="D25" s="25" t="s">
        <v>253</v>
      </c>
      <c r="E25" s="25">
        <v>85.88</v>
      </c>
      <c r="F25" s="25">
        <v>9.4</v>
      </c>
      <c r="G25" s="25">
        <v>0</v>
      </c>
      <c r="H25" s="25">
        <v>80</v>
      </c>
      <c r="I25" s="98">
        <f t="shared" si="1"/>
        <v>20.298000000000002</v>
      </c>
      <c r="J25" s="99" t="s">
        <v>493</v>
      </c>
      <c r="K25" s="57"/>
    </row>
    <row r="26" spans="1:11" ht="14.25">
      <c r="A26" s="25">
        <v>3</v>
      </c>
      <c r="B26" s="25" t="s">
        <v>179</v>
      </c>
      <c r="C26" s="25" t="s">
        <v>180</v>
      </c>
      <c r="D26" s="25" t="s">
        <v>248</v>
      </c>
      <c r="E26" s="25">
        <v>86.13</v>
      </c>
      <c r="F26" s="25">
        <v>0</v>
      </c>
      <c r="G26" s="25">
        <v>0</v>
      </c>
      <c r="H26" s="25">
        <v>100</v>
      </c>
      <c r="I26" s="98">
        <f t="shared" si="1"/>
        <v>15.613</v>
      </c>
      <c r="J26" s="99" t="s">
        <v>493</v>
      </c>
      <c r="K26" s="57"/>
    </row>
    <row r="27" spans="1:11" ht="14.25">
      <c r="A27" s="25">
        <v>4</v>
      </c>
      <c r="B27" s="25" t="s">
        <v>173</v>
      </c>
      <c r="C27" s="25" t="s">
        <v>174</v>
      </c>
      <c r="D27" s="25" t="s">
        <v>247</v>
      </c>
      <c r="E27" s="25">
        <v>81.38</v>
      </c>
      <c r="F27" s="25">
        <v>11</v>
      </c>
      <c r="G27" s="25">
        <v>0</v>
      </c>
      <c r="H27" s="25">
        <v>0</v>
      </c>
      <c r="I27" s="98">
        <f t="shared" si="1"/>
        <v>15.288</v>
      </c>
      <c r="J27" s="100" t="s">
        <v>494</v>
      </c>
      <c r="K27" s="57"/>
    </row>
    <row r="28" spans="1:11" ht="14.25">
      <c r="A28" s="25">
        <v>5</v>
      </c>
      <c r="B28" s="25" t="s">
        <v>185</v>
      </c>
      <c r="C28" s="25" t="s">
        <v>186</v>
      </c>
      <c r="D28" s="25" t="s">
        <v>251</v>
      </c>
      <c r="E28" s="25">
        <v>81.13</v>
      </c>
      <c r="F28" s="25">
        <v>0</v>
      </c>
      <c r="G28" s="25">
        <v>0</v>
      </c>
      <c r="H28" s="25">
        <v>100</v>
      </c>
      <c r="I28" s="98">
        <f t="shared" si="1"/>
        <v>15.113</v>
      </c>
      <c r="J28" s="100" t="s">
        <v>494</v>
      </c>
      <c r="K28" s="57"/>
    </row>
    <row r="29" spans="1:11" ht="14.25">
      <c r="A29" s="25">
        <v>6</v>
      </c>
      <c r="B29" s="25" t="s">
        <v>167</v>
      </c>
      <c r="C29" s="25" t="s">
        <v>168</v>
      </c>
      <c r="D29" s="25" t="s">
        <v>11</v>
      </c>
      <c r="E29" s="25">
        <v>86.13</v>
      </c>
      <c r="F29" s="25">
        <v>3.2</v>
      </c>
      <c r="G29" s="25">
        <v>20</v>
      </c>
      <c r="H29" s="25">
        <v>30</v>
      </c>
      <c r="I29" s="98">
        <f t="shared" si="1"/>
        <v>14.792999999999999</v>
      </c>
      <c r="J29" s="100" t="s">
        <v>494</v>
      </c>
      <c r="K29" s="57"/>
    </row>
    <row r="30" spans="1:11" ht="14.25">
      <c r="A30" s="25">
        <v>7</v>
      </c>
      <c r="B30" s="25" t="s">
        <v>193</v>
      </c>
      <c r="C30" s="25" t="s">
        <v>194</v>
      </c>
      <c r="D30" s="25" t="s">
        <v>254</v>
      </c>
      <c r="E30" s="25">
        <v>87.75</v>
      </c>
      <c r="F30" s="25">
        <v>8</v>
      </c>
      <c r="G30" s="25">
        <v>0</v>
      </c>
      <c r="H30" s="25">
        <v>0</v>
      </c>
      <c r="I30" s="98">
        <f t="shared" si="1"/>
        <v>13.975000000000001</v>
      </c>
      <c r="J30" s="25"/>
      <c r="K30" s="57"/>
    </row>
    <row r="31" spans="1:11" ht="14.25">
      <c r="A31" s="25">
        <v>8</v>
      </c>
      <c r="B31" s="25" t="s">
        <v>177</v>
      </c>
      <c r="C31" s="25" t="s">
        <v>178</v>
      </c>
      <c r="D31" s="25" t="s">
        <v>247</v>
      </c>
      <c r="E31" s="25">
        <v>84.13</v>
      </c>
      <c r="F31" s="25">
        <v>8</v>
      </c>
      <c r="G31" s="25">
        <v>0</v>
      </c>
      <c r="H31" s="25">
        <v>0</v>
      </c>
      <c r="I31" s="98">
        <f t="shared" si="1"/>
        <v>13.613</v>
      </c>
      <c r="J31" s="25"/>
      <c r="K31" s="57"/>
    </row>
    <row r="32" spans="1:11" ht="14.25">
      <c r="A32" s="25">
        <v>9</v>
      </c>
      <c r="B32" s="25" t="s">
        <v>183</v>
      </c>
      <c r="C32" s="25" t="s">
        <v>184</v>
      </c>
      <c r="D32" s="25" t="s">
        <v>250</v>
      </c>
      <c r="E32" s="25">
        <v>79.13</v>
      </c>
      <c r="F32" s="25">
        <v>4.8</v>
      </c>
      <c r="G32" s="25">
        <v>0</v>
      </c>
      <c r="H32" s="25">
        <v>25</v>
      </c>
      <c r="I32" s="98">
        <f t="shared" si="1"/>
        <v>12.783000000000001</v>
      </c>
      <c r="J32" s="25"/>
      <c r="K32" s="57"/>
    </row>
    <row r="33" spans="1:11" ht="14.25">
      <c r="A33" s="25">
        <v>10</v>
      </c>
      <c r="B33" s="25" t="s">
        <v>171</v>
      </c>
      <c r="C33" s="25" t="s">
        <v>172</v>
      </c>
      <c r="D33" s="25" t="s">
        <v>11</v>
      </c>
      <c r="E33" s="25">
        <v>87.25</v>
      </c>
      <c r="F33" s="25">
        <v>4</v>
      </c>
      <c r="G33" s="25">
        <v>0</v>
      </c>
      <c r="H33" s="25">
        <v>20</v>
      </c>
      <c r="I33" s="98">
        <f t="shared" si="1"/>
        <v>12.725</v>
      </c>
      <c r="J33" s="25"/>
      <c r="K33" s="57"/>
    </row>
    <row r="34" spans="1:11" ht="14.25">
      <c r="A34" s="25">
        <v>11</v>
      </c>
      <c r="B34" s="25" t="s">
        <v>175</v>
      </c>
      <c r="C34" s="25" t="s">
        <v>176</v>
      </c>
      <c r="D34" s="25" t="s">
        <v>247</v>
      </c>
      <c r="E34" s="25">
        <v>85</v>
      </c>
      <c r="F34" s="25">
        <v>0</v>
      </c>
      <c r="G34" s="25">
        <v>0</v>
      </c>
      <c r="H34" s="25">
        <v>40</v>
      </c>
      <c r="I34" s="98">
        <f t="shared" si="1"/>
        <v>11.3</v>
      </c>
      <c r="J34" s="25"/>
      <c r="K34" s="57"/>
    </row>
    <row r="35" spans="1:11" ht="14.25">
      <c r="A35" s="25">
        <v>12</v>
      </c>
      <c r="B35" s="25" t="s">
        <v>189</v>
      </c>
      <c r="C35" s="25" t="s">
        <v>190</v>
      </c>
      <c r="D35" s="25" t="s">
        <v>252</v>
      </c>
      <c r="E35" s="25">
        <v>86.13</v>
      </c>
      <c r="F35" s="25">
        <v>0</v>
      </c>
      <c r="G35" s="25">
        <v>0</v>
      </c>
      <c r="H35" s="25">
        <v>20</v>
      </c>
      <c r="I35" s="98">
        <f t="shared" si="1"/>
        <v>10.013</v>
      </c>
      <c r="J35" s="25"/>
      <c r="K35" s="57"/>
    </row>
    <row r="36" spans="1:11" ht="14.25">
      <c r="A36" s="25">
        <v>13</v>
      </c>
      <c r="B36" s="25" t="s">
        <v>169</v>
      </c>
      <c r="C36" s="25" t="s">
        <v>170</v>
      </c>
      <c r="D36" s="25" t="s">
        <v>11</v>
      </c>
      <c r="E36" s="25">
        <v>86.88</v>
      </c>
      <c r="F36" s="25">
        <v>0</v>
      </c>
      <c r="G36" s="25">
        <v>0</v>
      </c>
      <c r="H36" s="25">
        <v>0</v>
      </c>
      <c r="I36" s="98">
        <f t="shared" si="1"/>
        <v>8.6880000000000006</v>
      </c>
      <c r="J36" s="25"/>
      <c r="K36" s="57"/>
    </row>
    <row r="37" spans="1:11" ht="14.25">
      <c r="A37" s="25">
        <v>14</v>
      </c>
      <c r="B37" s="25" t="s">
        <v>181</v>
      </c>
      <c r="C37" s="25" t="s">
        <v>182</v>
      </c>
      <c r="D37" s="25" t="s">
        <v>249</v>
      </c>
      <c r="E37" s="25">
        <v>84.38</v>
      </c>
      <c r="F37" s="25">
        <v>0</v>
      </c>
      <c r="G37" s="25">
        <v>0</v>
      </c>
      <c r="H37" s="25">
        <v>0</v>
      </c>
      <c r="I37" s="98">
        <f t="shared" si="1"/>
        <v>8.4380000000000006</v>
      </c>
      <c r="J37" s="25"/>
      <c r="K37" s="57"/>
    </row>
    <row r="38" spans="1:11" ht="14.25">
      <c r="A38" s="25">
        <v>15</v>
      </c>
      <c r="B38" s="25" t="s">
        <v>195</v>
      </c>
      <c r="C38" s="25" t="s">
        <v>196</v>
      </c>
      <c r="D38" s="25" t="s">
        <v>255</v>
      </c>
      <c r="E38" s="25"/>
      <c r="F38" s="25"/>
      <c r="G38" s="25"/>
      <c r="H38" s="25"/>
      <c r="I38" s="98">
        <f t="shared" si="1"/>
        <v>0</v>
      </c>
      <c r="J38" s="25"/>
      <c r="K38" s="97" t="s">
        <v>450</v>
      </c>
    </row>
    <row r="39" spans="1:11" ht="19.5" customHeight="1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1"/>
    </row>
    <row r="40" spans="1:11" ht="14.25">
      <c r="A40" s="25">
        <v>1</v>
      </c>
      <c r="B40" s="25" t="s">
        <v>237</v>
      </c>
      <c r="C40" s="25" t="s">
        <v>238</v>
      </c>
      <c r="D40" s="25" t="s">
        <v>269</v>
      </c>
      <c r="E40" s="25">
        <v>81.13</v>
      </c>
      <c r="F40" s="25">
        <v>0</v>
      </c>
      <c r="G40" s="25">
        <v>0</v>
      </c>
      <c r="H40" s="25">
        <v>80</v>
      </c>
      <c r="I40" s="98">
        <f>E40*0.5+F40*0.3+G40*0.05+H40*0.07</f>
        <v>46.164999999999999</v>
      </c>
      <c r="J40" s="101" t="s">
        <v>492</v>
      </c>
      <c r="K40" s="57"/>
    </row>
    <row r="41" spans="1:11" ht="14.25">
      <c r="A41" s="25">
        <v>2</v>
      </c>
      <c r="B41" s="25" t="s">
        <v>245</v>
      </c>
      <c r="C41" s="25" t="s">
        <v>246</v>
      </c>
      <c r="D41" s="25" t="s">
        <v>270</v>
      </c>
      <c r="E41" s="25">
        <v>80.75</v>
      </c>
      <c r="F41" s="25">
        <v>0</v>
      </c>
      <c r="G41" s="25">
        <v>0</v>
      </c>
      <c r="H41" s="25">
        <v>20</v>
      </c>
      <c r="I41" s="98">
        <f>E41*0.5+F41*0.3+G41*0.05+H41*0.07</f>
        <v>41.774999999999999</v>
      </c>
      <c r="J41" s="100" t="s">
        <v>494</v>
      </c>
      <c r="K41" s="57"/>
    </row>
    <row r="42" spans="1:11" ht="14.25">
      <c r="A42" s="25">
        <v>3</v>
      </c>
      <c r="B42" s="25" t="s">
        <v>243</v>
      </c>
      <c r="C42" s="25" t="s">
        <v>244</v>
      </c>
      <c r="D42" s="25" t="s">
        <v>269</v>
      </c>
      <c r="E42" s="25">
        <v>79</v>
      </c>
      <c r="F42" s="25">
        <v>0</v>
      </c>
      <c r="G42" s="25">
        <v>0</v>
      </c>
      <c r="H42" s="25">
        <v>0</v>
      </c>
      <c r="I42" s="98">
        <f>E42*0.5+F42*0.3+G42*0.05+H42*0.07</f>
        <v>39.5</v>
      </c>
      <c r="J42" s="25"/>
      <c r="K42" s="57"/>
    </row>
    <row r="43" spans="1:11" ht="14.25">
      <c r="A43" s="25">
        <v>4</v>
      </c>
      <c r="B43" s="25" t="s">
        <v>239</v>
      </c>
      <c r="C43" s="25" t="s">
        <v>240</v>
      </c>
      <c r="D43" s="25" t="s">
        <v>269</v>
      </c>
      <c r="E43" s="25">
        <v>77.38</v>
      </c>
      <c r="F43" s="25">
        <v>0</v>
      </c>
      <c r="G43" s="25">
        <v>0</v>
      </c>
      <c r="H43" s="25">
        <v>0</v>
      </c>
      <c r="I43" s="98">
        <f>E43*0.5+F43*0.3+G43*0.05+H43*0.07</f>
        <v>38.69</v>
      </c>
      <c r="J43" s="25"/>
      <c r="K43" s="57"/>
    </row>
    <row r="44" spans="1:11" ht="14.25">
      <c r="A44" s="25">
        <v>5</v>
      </c>
      <c r="B44" s="25" t="s">
        <v>241</v>
      </c>
      <c r="C44" s="25" t="s">
        <v>242</v>
      </c>
      <c r="D44" s="25" t="s">
        <v>269</v>
      </c>
      <c r="E44" s="25">
        <v>0</v>
      </c>
      <c r="F44" s="25">
        <v>0</v>
      </c>
      <c r="G44" s="25">
        <v>0</v>
      </c>
      <c r="H44" s="25">
        <v>0</v>
      </c>
      <c r="I44" s="98">
        <f>E44*0.5+F44*0.3+G44*0.05+H44*0.07</f>
        <v>0</v>
      </c>
      <c r="J44" s="25"/>
      <c r="K44" s="97" t="s">
        <v>450</v>
      </c>
    </row>
    <row r="45" spans="1:11">
      <c r="A45" s="26"/>
      <c r="B45" s="26"/>
      <c r="C45" s="26"/>
      <c r="D45" s="26"/>
      <c r="E45" s="38"/>
      <c r="F45" s="38"/>
      <c r="G45" s="38"/>
      <c r="H45" s="38"/>
      <c r="I45" s="38"/>
      <c r="J45" s="38"/>
      <c r="K45" s="59"/>
    </row>
    <row r="46" spans="1:11" s="6" customFormat="1" ht="16.5">
      <c r="A46" s="6" t="s">
        <v>271</v>
      </c>
      <c r="B46" s="7"/>
      <c r="C46" s="7"/>
      <c r="D46" s="7"/>
      <c r="E46" s="7"/>
      <c r="F46" s="7"/>
      <c r="G46" s="7"/>
      <c r="H46" s="7"/>
      <c r="I46" s="8"/>
      <c r="J46" s="7"/>
    </row>
    <row r="47" spans="1:11" s="6" customFormat="1" ht="16.5">
      <c r="A47" s="6" t="s">
        <v>272</v>
      </c>
      <c r="B47" s="7"/>
      <c r="C47" s="7"/>
      <c r="D47" s="7"/>
      <c r="E47" s="7"/>
      <c r="F47" s="7"/>
      <c r="G47" s="7"/>
      <c r="H47" s="7"/>
      <c r="I47" s="8"/>
      <c r="J47" s="7"/>
    </row>
    <row r="48" spans="1:11">
      <c r="E48" s="31"/>
      <c r="F48" s="31"/>
      <c r="G48" s="31"/>
      <c r="H48" s="31"/>
      <c r="I48" s="31"/>
      <c r="J48" s="31"/>
      <c r="K48" s="60"/>
    </row>
    <row r="49" spans="1:10" s="6" customFormat="1" ht="16.5">
      <c r="A49" s="11" t="s">
        <v>521</v>
      </c>
      <c r="B49" s="7"/>
      <c r="C49" s="7"/>
      <c r="D49" s="7"/>
      <c r="E49" s="7"/>
      <c r="F49" s="7"/>
      <c r="G49" s="7"/>
      <c r="H49" s="7"/>
      <c r="I49" s="8"/>
      <c r="J49" s="10"/>
    </row>
    <row r="50" spans="1:10" s="11" customFormat="1" ht="16.5">
      <c r="A50" s="11" t="s">
        <v>522</v>
      </c>
      <c r="D50" s="12"/>
      <c r="E50" s="88"/>
    </row>
    <row r="51" spans="1:10" s="11" customFormat="1" ht="16.5">
      <c r="A51" s="11" t="s">
        <v>523</v>
      </c>
      <c r="D51" s="12"/>
      <c r="E51" s="88"/>
    </row>
  </sheetData>
  <mergeCells count="3">
    <mergeCell ref="A1:K1"/>
    <mergeCell ref="A39:K39"/>
    <mergeCell ref="A23:K23"/>
  </mergeCells>
  <phoneticPr fontId="1" type="noConversion"/>
  <printOptions horizontalCentered="1"/>
  <pageMargins left="0.19685039370078741" right="0.19685039370078741" top="0" bottom="0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M6" sqref="M6"/>
    </sheetView>
  </sheetViews>
  <sheetFormatPr defaultRowHeight="16.5"/>
  <cols>
    <col min="1" max="1" width="4.375" style="27" customWidth="1"/>
    <col min="2" max="2" width="12.125" style="27" customWidth="1"/>
    <col min="3" max="3" width="9.75" style="27" customWidth="1"/>
    <col min="4" max="4" width="7.125" style="27" customWidth="1"/>
    <col min="5" max="6" width="9.375" style="23" customWidth="1"/>
    <col min="7" max="7" width="9.875" style="23" customWidth="1"/>
    <col min="8" max="8" width="11.25" style="23" customWidth="1"/>
    <col min="9" max="9" width="9.375" style="88" customWidth="1"/>
    <col min="10" max="10" width="11.5" customWidth="1"/>
  </cols>
  <sheetData>
    <row r="1" spans="1:10" s="6" customFormat="1" ht="22.5" customHeight="1">
      <c r="A1" s="112" t="s">
        <v>531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s="5" customFormat="1" ht="18" customHeight="1">
      <c r="A2" s="1" t="s">
        <v>166</v>
      </c>
      <c r="B2" s="69" t="s">
        <v>483</v>
      </c>
      <c r="C2" s="69" t="s">
        <v>484</v>
      </c>
      <c r="D2" s="1" t="s">
        <v>1</v>
      </c>
      <c r="E2" s="2" t="s">
        <v>451</v>
      </c>
      <c r="F2" s="2" t="s">
        <v>452</v>
      </c>
      <c r="G2" s="2" t="s">
        <v>453</v>
      </c>
      <c r="H2" s="3" t="s">
        <v>491</v>
      </c>
      <c r="I2" s="92" t="s">
        <v>454</v>
      </c>
      <c r="J2" s="4" t="s">
        <v>7</v>
      </c>
    </row>
    <row r="3" spans="1:10">
      <c r="A3" s="25">
        <v>1</v>
      </c>
      <c r="B3" s="25" t="s">
        <v>136</v>
      </c>
      <c r="C3" s="32" t="s">
        <v>137</v>
      </c>
      <c r="D3" s="29" t="s">
        <v>296</v>
      </c>
      <c r="E3" s="40">
        <v>85.83</v>
      </c>
      <c r="F3" s="40">
        <v>4</v>
      </c>
      <c r="G3" s="40">
        <v>0</v>
      </c>
      <c r="H3" s="40">
        <v>100</v>
      </c>
      <c r="I3" s="95">
        <f t="shared" ref="I3:I28" si="0">E3*0.4+F3*0.4+G3*0.05+H3*0.07</f>
        <v>42.932000000000002</v>
      </c>
      <c r="J3" s="101" t="s">
        <v>492</v>
      </c>
    </row>
    <row r="4" spans="1:10">
      <c r="A4" s="25">
        <v>2</v>
      </c>
      <c r="B4" s="25" t="s">
        <v>128</v>
      </c>
      <c r="C4" s="32" t="s">
        <v>129</v>
      </c>
      <c r="D4" s="29" t="s">
        <v>287</v>
      </c>
      <c r="E4" s="50">
        <v>88.33</v>
      </c>
      <c r="F4" s="50">
        <v>0</v>
      </c>
      <c r="G4" s="50">
        <v>0</v>
      </c>
      <c r="H4" s="50">
        <v>100</v>
      </c>
      <c r="I4" s="93">
        <f t="shared" si="0"/>
        <v>42.332000000000001</v>
      </c>
      <c r="J4" s="101" t="s">
        <v>492</v>
      </c>
    </row>
    <row r="5" spans="1:10">
      <c r="A5" s="25">
        <v>3</v>
      </c>
      <c r="B5" s="25" t="s">
        <v>108</v>
      </c>
      <c r="C5" s="32" t="s">
        <v>109</v>
      </c>
      <c r="D5" s="29" t="s">
        <v>291</v>
      </c>
      <c r="E5" s="50">
        <v>79</v>
      </c>
      <c r="F5" s="50">
        <v>12.4</v>
      </c>
      <c r="G5" s="50">
        <v>0</v>
      </c>
      <c r="H5" s="50">
        <v>70</v>
      </c>
      <c r="I5" s="93">
        <f t="shared" si="0"/>
        <v>41.46</v>
      </c>
      <c r="J5" s="99" t="s">
        <v>493</v>
      </c>
    </row>
    <row r="6" spans="1:10">
      <c r="A6" s="25">
        <v>4</v>
      </c>
      <c r="B6" s="25" t="s">
        <v>96</v>
      </c>
      <c r="C6" s="32" t="s">
        <v>97</v>
      </c>
      <c r="D6" s="29" t="s">
        <v>286</v>
      </c>
      <c r="E6" s="50">
        <v>86</v>
      </c>
      <c r="F6" s="50">
        <v>0</v>
      </c>
      <c r="G6" s="50">
        <v>0</v>
      </c>
      <c r="H6" s="50">
        <v>100</v>
      </c>
      <c r="I6" s="93">
        <f t="shared" si="0"/>
        <v>41.4</v>
      </c>
      <c r="J6" s="99" t="s">
        <v>493</v>
      </c>
    </row>
    <row r="7" spans="1:10">
      <c r="A7" s="25">
        <v>5</v>
      </c>
      <c r="B7" s="25" t="s">
        <v>98</v>
      </c>
      <c r="C7" s="32" t="s">
        <v>99</v>
      </c>
      <c r="D7" s="29" t="s">
        <v>287</v>
      </c>
      <c r="E7" s="50">
        <v>87.17</v>
      </c>
      <c r="F7" s="50">
        <v>0</v>
      </c>
      <c r="G7" s="50">
        <v>0</v>
      </c>
      <c r="H7" s="50">
        <v>85</v>
      </c>
      <c r="I7" s="93">
        <f t="shared" si="0"/>
        <v>40.818000000000005</v>
      </c>
      <c r="J7" s="99" t="s">
        <v>493</v>
      </c>
    </row>
    <row r="8" spans="1:10">
      <c r="A8" s="25">
        <v>6</v>
      </c>
      <c r="B8" s="25" t="s">
        <v>134</v>
      </c>
      <c r="C8" s="32" t="s">
        <v>135</v>
      </c>
      <c r="D8" s="29" t="s">
        <v>296</v>
      </c>
      <c r="E8" s="69">
        <v>85</v>
      </c>
      <c r="F8" s="69">
        <v>0.64</v>
      </c>
      <c r="G8" s="69">
        <v>0</v>
      </c>
      <c r="H8" s="69">
        <v>80</v>
      </c>
      <c r="I8" s="93">
        <f t="shared" si="0"/>
        <v>39.856000000000002</v>
      </c>
      <c r="J8" s="100" t="s">
        <v>494</v>
      </c>
    </row>
    <row r="9" spans="1:10">
      <c r="A9" s="25">
        <v>7</v>
      </c>
      <c r="B9" s="25" t="s">
        <v>116</v>
      </c>
      <c r="C9" s="32" t="s">
        <v>117</v>
      </c>
      <c r="D9" s="29" t="s">
        <v>291</v>
      </c>
      <c r="E9" s="50">
        <v>80.5</v>
      </c>
      <c r="F9" s="50">
        <v>0</v>
      </c>
      <c r="G9" s="50">
        <v>0</v>
      </c>
      <c r="H9" s="50">
        <v>100</v>
      </c>
      <c r="I9" s="93">
        <f t="shared" si="0"/>
        <v>39.200000000000003</v>
      </c>
      <c r="J9" s="100" t="s">
        <v>494</v>
      </c>
    </row>
    <row r="10" spans="1:10">
      <c r="A10" s="25">
        <v>8</v>
      </c>
      <c r="B10" s="25" t="s">
        <v>124</v>
      </c>
      <c r="C10" s="32" t="s">
        <v>125</v>
      </c>
      <c r="D10" s="29" t="s">
        <v>292</v>
      </c>
      <c r="E10" s="69">
        <v>84.83</v>
      </c>
      <c r="F10" s="69">
        <v>0</v>
      </c>
      <c r="G10" s="69">
        <v>0</v>
      </c>
      <c r="H10" s="69">
        <v>55</v>
      </c>
      <c r="I10" s="93">
        <f t="shared" si="0"/>
        <v>37.782000000000004</v>
      </c>
      <c r="J10" s="100" t="s">
        <v>494</v>
      </c>
    </row>
    <row r="11" spans="1:10">
      <c r="A11" s="25">
        <v>9</v>
      </c>
      <c r="B11" s="25" t="s">
        <v>130</v>
      </c>
      <c r="C11" s="32" t="s">
        <v>131</v>
      </c>
      <c r="D11" s="29" t="s">
        <v>294</v>
      </c>
      <c r="E11" s="50">
        <v>85.67</v>
      </c>
      <c r="F11" s="50">
        <v>0</v>
      </c>
      <c r="G11" s="50">
        <v>0</v>
      </c>
      <c r="H11" s="50">
        <v>40</v>
      </c>
      <c r="I11" s="93">
        <f t="shared" si="0"/>
        <v>37.067999999999998</v>
      </c>
      <c r="J11" s="100" t="s">
        <v>494</v>
      </c>
    </row>
    <row r="12" spans="1:10">
      <c r="A12" s="25">
        <v>10</v>
      </c>
      <c r="B12" s="25" t="s">
        <v>94</v>
      </c>
      <c r="C12" s="32" t="s">
        <v>95</v>
      </c>
      <c r="D12" s="29" t="s">
        <v>286</v>
      </c>
      <c r="E12" s="50">
        <v>79.67</v>
      </c>
      <c r="F12" s="50">
        <v>0</v>
      </c>
      <c r="G12" s="50">
        <v>0</v>
      </c>
      <c r="H12" s="50">
        <v>65</v>
      </c>
      <c r="I12" s="93">
        <f t="shared" si="0"/>
        <v>36.418000000000006</v>
      </c>
      <c r="J12" s="100" t="s">
        <v>494</v>
      </c>
    </row>
    <row r="13" spans="1:10">
      <c r="A13" s="25">
        <v>11</v>
      </c>
      <c r="B13" s="25" t="s">
        <v>132</v>
      </c>
      <c r="C13" s="32" t="s">
        <v>133</v>
      </c>
      <c r="D13" s="29" t="s">
        <v>295</v>
      </c>
      <c r="E13" s="69">
        <v>80.5</v>
      </c>
      <c r="F13" s="69">
        <v>0</v>
      </c>
      <c r="G13" s="69">
        <v>0</v>
      </c>
      <c r="H13" s="69">
        <v>60</v>
      </c>
      <c r="I13" s="93">
        <f t="shared" si="0"/>
        <v>36.400000000000006</v>
      </c>
      <c r="J13" s="100" t="s">
        <v>494</v>
      </c>
    </row>
    <row r="14" spans="1:10">
      <c r="A14" s="25">
        <v>12</v>
      </c>
      <c r="B14" s="25" t="s">
        <v>100</v>
      </c>
      <c r="C14" s="32" t="s">
        <v>101</v>
      </c>
      <c r="D14" s="29" t="s">
        <v>288</v>
      </c>
      <c r="E14" s="50">
        <v>79.17</v>
      </c>
      <c r="F14" s="50">
        <v>0</v>
      </c>
      <c r="G14" s="50">
        <v>0</v>
      </c>
      <c r="H14" s="50">
        <v>60</v>
      </c>
      <c r="I14" s="93">
        <f t="shared" si="0"/>
        <v>35.868000000000002</v>
      </c>
      <c r="J14" s="100" t="s">
        <v>494</v>
      </c>
    </row>
    <row r="15" spans="1:10">
      <c r="A15" s="25">
        <v>13</v>
      </c>
      <c r="B15" s="25" t="s">
        <v>120</v>
      </c>
      <c r="C15" s="32" t="s">
        <v>121</v>
      </c>
      <c r="D15" s="29" t="s">
        <v>291</v>
      </c>
      <c r="E15" s="50">
        <v>76.33</v>
      </c>
      <c r="F15" s="50">
        <v>0</v>
      </c>
      <c r="G15" s="50">
        <v>0</v>
      </c>
      <c r="H15" s="50">
        <v>75</v>
      </c>
      <c r="I15" s="93">
        <f t="shared" si="0"/>
        <v>35.782000000000004</v>
      </c>
      <c r="J15" s="9"/>
    </row>
    <row r="16" spans="1:10">
      <c r="A16" s="25">
        <v>14</v>
      </c>
      <c r="B16" s="25" t="s">
        <v>126</v>
      </c>
      <c r="C16" s="32" t="s">
        <v>127</v>
      </c>
      <c r="D16" s="29" t="s">
        <v>293</v>
      </c>
      <c r="E16" s="50">
        <v>78.83</v>
      </c>
      <c r="F16" s="50">
        <v>0</v>
      </c>
      <c r="G16" s="50">
        <v>0</v>
      </c>
      <c r="H16" s="50">
        <v>60</v>
      </c>
      <c r="I16" s="93">
        <f t="shared" si="0"/>
        <v>35.731999999999999</v>
      </c>
      <c r="J16" s="9"/>
    </row>
    <row r="17" spans="1:10">
      <c r="A17" s="25">
        <v>15</v>
      </c>
      <c r="B17" s="25" t="s">
        <v>104</v>
      </c>
      <c r="C17" s="32" t="s">
        <v>105</v>
      </c>
      <c r="D17" s="29" t="s">
        <v>289</v>
      </c>
      <c r="E17" s="50">
        <v>81</v>
      </c>
      <c r="F17" s="50">
        <v>0</v>
      </c>
      <c r="G17" s="50">
        <v>0</v>
      </c>
      <c r="H17" s="50">
        <v>45</v>
      </c>
      <c r="I17" s="93">
        <f t="shared" si="0"/>
        <v>35.549999999999997</v>
      </c>
      <c r="J17" s="9"/>
    </row>
    <row r="18" spans="1:10">
      <c r="A18" s="25">
        <v>16</v>
      </c>
      <c r="B18" s="25" t="s">
        <v>106</v>
      </c>
      <c r="C18" s="32" t="s">
        <v>107</v>
      </c>
      <c r="D18" s="29" t="s">
        <v>290</v>
      </c>
      <c r="E18" s="69">
        <v>83.67</v>
      </c>
      <c r="F18" s="69">
        <v>0</v>
      </c>
      <c r="G18" s="69">
        <v>0</v>
      </c>
      <c r="H18" s="69">
        <v>25</v>
      </c>
      <c r="I18" s="93">
        <f t="shared" si="0"/>
        <v>35.218000000000004</v>
      </c>
      <c r="J18" s="9"/>
    </row>
    <row r="19" spans="1:10">
      <c r="A19" s="25">
        <v>17</v>
      </c>
      <c r="B19" s="25" t="s">
        <v>112</v>
      </c>
      <c r="C19" s="32" t="s">
        <v>113</v>
      </c>
      <c r="D19" s="29" t="s">
        <v>291</v>
      </c>
      <c r="E19" s="69">
        <v>83.67</v>
      </c>
      <c r="F19" s="69">
        <v>0</v>
      </c>
      <c r="G19" s="69">
        <v>0</v>
      </c>
      <c r="H19" s="69">
        <v>25</v>
      </c>
      <c r="I19" s="93">
        <f t="shared" si="0"/>
        <v>35.218000000000004</v>
      </c>
      <c r="J19" s="9"/>
    </row>
    <row r="20" spans="1:10">
      <c r="A20" s="25">
        <v>18</v>
      </c>
      <c r="B20" s="25" t="s">
        <v>138</v>
      </c>
      <c r="C20" s="32" t="s">
        <v>139</v>
      </c>
      <c r="D20" s="29" t="s">
        <v>296</v>
      </c>
      <c r="E20" s="50">
        <v>77.83</v>
      </c>
      <c r="F20" s="50">
        <v>0</v>
      </c>
      <c r="G20" s="50">
        <v>0</v>
      </c>
      <c r="H20" s="50">
        <v>55</v>
      </c>
      <c r="I20" s="93">
        <f t="shared" si="0"/>
        <v>34.981999999999999</v>
      </c>
      <c r="J20" s="9"/>
    </row>
    <row r="21" spans="1:10">
      <c r="A21" s="25">
        <v>19</v>
      </c>
      <c r="B21" s="25" t="s">
        <v>110</v>
      </c>
      <c r="C21" s="32" t="s">
        <v>111</v>
      </c>
      <c r="D21" s="29" t="s">
        <v>291</v>
      </c>
      <c r="E21" s="50">
        <v>82.33</v>
      </c>
      <c r="F21" s="50">
        <v>0</v>
      </c>
      <c r="G21" s="50">
        <v>0</v>
      </c>
      <c r="H21" s="50">
        <v>25</v>
      </c>
      <c r="I21" s="93">
        <f t="shared" si="0"/>
        <v>34.682000000000002</v>
      </c>
      <c r="J21" s="9"/>
    </row>
    <row r="22" spans="1:10">
      <c r="A22" s="25">
        <v>20</v>
      </c>
      <c r="B22" s="25" t="s">
        <v>114</v>
      </c>
      <c r="C22" s="32" t="s">
        <v>115</v>
      </c>
      <c r="D22" s="29" t="s">
        <v>291</v>
      </c>
      <c r="E22" s="50">
        <v>81.67</v>
      </c>
      <c r="F22" s="50">
        <v>0</v>
      </c>
      <c r="G22" s="50">
        <v>0</v>
      </c>
      <c r="H22" s="50">
        <v>15</v>
      </c>
      <c r="I22" s="93">
        <f t="shared" si="0"/>
        <v>33.717999999999996</v>
      </c>
      <c r="J22" s="9"/>
    </row>
    <row r="23" spans="1:10">
      <c r="A23" s="25">
        <v>21</v>
      </c>
      <c r="B23" s="25" t="s">
        <v>92</v>
      </c>
      <c r="C23" s="32" t="s">
        <v>93</v>
      </c>
      <c r="D23" s="29" t="s">
        <v>285</v>
      </c>
      <c r="E23" s="69">
        <v>75</v>
      </c>
      <c r="F23" s="69">
        <v>0</v>
      </c>
      <c r="G23" s="69">
        <v>0</v>
      </c>
      <c r="H23" s="69">
        <v>50</v>
      </c>
      <c r="I23" s="93">
        <f t="shared" si="0"/>
        <v>33.5</v>
      </c>
      <c r="J23" s="9"/>
    </row>
    <row r="24" spans="1:10">
      <c r="A24" s="25">
        <v>22</v>
      </c>
      <c r="B24" s="25" t="s">
        <v>122</v>
      </c>
      <c r="C24" s="32" t="s">
        <v>123</v>
      </c>
      <c r="D24" s="29" t="s">
        <v>291</v>
      </c>
      <c r="E24" s="69">
        <v>80.5</v>
      </c>
      <c r="F24" s="69">
        <v>0.25</v>
      </c>
      <c r="G24" s="69">
        <v>0</v>
      </c>
      <c r="H24" s="69">
        <v>10</v>
      </c>
      <c r="I24" s="93">
        <f t="shared" si="0"/>
        <v>33.000000000000007</v>
      </c>
      <c r="J24" s="9"/>
    </row>
    <row r="25" spans="1:10">
      <c r="A25" s="25">
        <v>23</v>
      </c>
      <c r="B25" s="25" t="s">
        <v>102</v>
      </c>
      <c r="C25" s="32" t="s">
        <v>103</v>
      </c>
      <c r="D25" s="29" t="s">
        <v>288</v>
      </c>
      <c r="E25" s="69">
        <v>78.67</v>
      </c>
      <c r="F25" s="69">
        <v>0</v>
      </c>
      <c r="G25" s="69">
        <v>0</v>
      </c>
      <c r="H25" s="69">
        <v>10</v>
      </c>
      <c r="I25" s="93">
        <f t="shared" si="0"/>
        <v>32.168000000000006</v>
      </c>
      <c r="J25" s="9"/>
    </row>
    <row r="26" spans="1:10">
      <c r="A26" s="25">
        <v>24</v>
      </c>
      <c r="B26" s="25" t="s">
        <v>118</v>
      </c>
      <c r="C26" s="32" t="s">
        <v>119</v>
      </c>
      <c r="D26" s="29" t="s">
        <v>291</v>
      </c>
      <c r="E26" s="50">
        <v>76.33</v>
      </c>
      <c r="F26" s="50">
        <v>0</v>
      </c>
      <c r="G26" s="50">
        <v>0</v>
      </c>
      <c r="H26" s="50">
        <v>10</v>
      </c>
      <c r="I26" s="93">
        <f t="shared" si="0"/>
        <v>31.231999999999999</v>
      </c>
      <c r="J26" s="9"/>
    </row>
    <row r="27" spans="1:10">
      <c r="A27" s="25">
        <v>25</v>
      </c>
      <c r="B27" s="25" t="s">
        <v>498</v>
      </c>
      <c r="C27" s="32" t="s">
        <v>499</v>
      </c>
      <c r="D27" s="29" t="s">
        <v>500</v>
      </c>
      <c r="E27" s="9"/>
      <c r="F27" s="9"/>
      <c r="G27" s="9"/>
      <c r="H27" s="9"/>
      <c r="I27" s="93">
        <f t="shared" si="0"/>
        <v>0</v>
      </c>
      <c r="J27" s="102" t="s">
        <v>450</v>
      </c>
    </row>
    <row r="28" spans="1:10">
      <c r="A28" s="25">
        <v>26</v>
      </c>
      <c r="B28" s="25" t="s">
        <v>501</v>
      </c>
      <c r="C28" s="32" t="s">
        <v>502</v>
      </c>
      <c r="D28" s="29" t="s">
        <v>500</v>
      </c>
      <c r="E28" s="9"/>
      <c r="F28" s="9"/>
      <c r="G28" s="9"/>
      <c r="H28" s="9"/>
      <c r="I28" s="93">
        <f t="shared" si="0"/>
        <v>0</v>
      </c>
      <c r="J28" s="102" t="s">
        <v>450</v>
      </c>
    </row>
    <row r="29" spans="1:10" ht="1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</row>
    <row r="30" spans="1:10">
      <c r="A30" s="25">
        <v>1</v>
      </c>
      <c r="B30" s="25" t="s">
        <v>140</v>
      </c>
      <c r="C30" s="32" t="s">
        <v>141</v>
      </c>
      <c r="D30" s="28" t="s">
        <v>276</v>
      </c>
      <c r="E30" s="50">
        <v>87.38</v>
      </c>
      <c r="F30" s="50">
        <v>0</v>
      </c>
      <c r="G30" s="50">
        <v>0</v>
      </c>
      <c r="H30" s="50">
        <v>100</v>
      </c>
      <c r="I30" s="93">
        <f t="shared" ref="I30:I43" si="1">E30*0.4+F30*0.4+G30*0.05+H30*0.07</f>
        <v>41.951999999999998</v>
      </c>
      <c r="J30" s="101" t="s">
        <v>492</v>
      </c>
    </row>
    <row r="31" spans="1:10">
      <c r="A31" s="25">
        <v>2</v>
      </c>
      <c r="B31" s="25" t="s">
        <v>146</v>
      </c>
      <c r="C31" s="32" t="s">
        <v>147</v>
      </c>
      <c r="D31" s="28" t="s">
        <v>278</v>
      </c>
      <c r="E31" s="50">
        <v>87.38</v>
      </c>
      <c r="F31" s="50">
        <v>0</v>
      </c>
      <c r="G31" s="50">
        <v>0</v>
      </c>
      <c r="H31" s="50">
        <v>100</v>
      </c>
      <c r="I31" s="93">
        <f t="shared" si="1"/>
        <v>41.951999999999998</v>
      </c>
      <c r="J31" s="101" t="s">
        <v>492</v>
      </c>
    </row>
    <row r="32" spans="1:10">
      <c r="A32" s="25">
        <v>3</v>
      </c>
      <c r="B32" s="25" t="s">
        <v>148</v>
      </c>
      <c r="C32" s="32" t="s">
        <v>149</v>
      </c>
      <c r="D32" s="28" t="s">
        <v>279</v>
      </c>
      <c r="E32" s="50">
        <v>85.88</v>
      </c>
      <c r="F32" s="50">
        <v>0</v>
      </c>
      <c r="G32" s="50">
        <v>0</v>
      </c>
      <c r="H32" s="50">
        <v>100</v>
      </c>
      <c r="I32" s="93">
        <f t="shared" si="1"/>
        <v>41.351999999999997</v>
      </c>
      <c r="J32" s="99" t="s">
        <v>493</v>
      </c>
    </row>
    <row r="33" spans="1:11">
      <c r="A33" s="25">
        <v>4</v>
      </c>
      <c r="B33" s="25" t="s">
        <v>156</v>
      </c>
      <c r="C33" s="32" t="s">
        <v>157</v>
      </c>
      <c r="D33" s="28" t="s">
        <v>280</v>
      </c>
      <c r="E33" s="50">
        <v>84</v>
      </c>
      <c r="F33" s="50">
        <v>0</v>
      </c>
      <c r="G33" s="50">
        <v>0</v>
      </c>
      <c r="H33" s="50">
        <v>100</v>
      </c>
      <c r="I33" s="93">
        <f t="shared" si="1"/>
        <v>40.6</v>
      </c>
      <c r="J33" s="99" t="s">
        <v>493</v>
      </c>
    </row>
    <row r="34" spans="1:11">
      <c r="A34" s="25">
        <v>5</v>
      </c>
      <c r="B34" s="25" t="s">
        <v>154</v>
      </c>
      <c r="C34" s="32" t="s">
        <v>155</v>
      </c>
      <c r="D34" s="28" t="s">
        <v>280</v>
      </c>
      <c r="E34" s="50">
        <v>83.38</v>
      </c>
      <c r="F34" s="50">
        <v>0</v>
      </c>
      <c r="G34" s="50">
        <v>0</v>
      </c>
      <c r="H34" s="50">
        <v>100</v>
      </c>
      <c r="I34" s="93">
        <f t="shared" si="1"/>
        <v>40.351999999999997</v>
      </c>
      <c r="J34" s="100" t="s">
        <v>494</v>
      </c>
    </row>
    <row r="35" spans="1:11">
      <c r="A35" s="25">
        <v>6</v>
      </c>
      <c r="B35" s="25" t="s">
        <v>152</v>
      </c>
      <c r="C35" s="32" t="s">
        <v>153</v>
      </c>
      <c r="D35" s="28" t="s">
        <v>279</v>
      </c>
      <c r="E35" s="50">
        <v>86.75</v>
      </c>
      <c r="F35" s="50">
        <v>0</v>
      </c>
      <c r="G35" s="50">
        <v>0</v>
      </c>
      <c r="H35" s="50">
        <v>75</v>
      </c>
      <c r="I35" s="93">
        <f t="shared" si="1"/>
        <v>39.950000000000003</v>
      </c>
      <c r="J35" s="100" t="s">
        <v>494</v>
      </c>
    </row>
    <row r="36" spans="1:11">
      <c r="A36" s="25">
        <v>7</v>
      </c>
      <c r="B36" s="25" t="s">
        <v>160</v>
      </c>
      <c r="C36" s="32" t="s">
        <v>161</v>
      </c>
      <c r="D36" s="28" t="s">
        <v>282</v>
      </c>
      <c r="E36" s="50">
        <v>86.13</v>
      </c>
      <c r="F36" s="50">
        <v>0</v>
      </c>
      <c r="G36" s="50">
        <v>0</v>
      </c>
      <c r="H36" s="50">
        <v>65</v>
      </c>
      <c r="I36" s="93">
        <f t="shared" si="1"/>
        <v>39.001999999999995</v>
      </c>
      <c r="J36" s="9"/>
    </row>
    <row r="37" spans="1:11">
      <c r="A37" s="25">
        <v>8</v>
      </c>
      <c r="B37" s="25" t="s">
        <v>150</v>
      </c>
      <c r="C37" s="32" t="s">
        <v>151</v>
      </c>
      <c r="D37" s="28" t="s">
        <v>279</v>
      </c>
      <c r="E37" s="50">
        <v>83.88</v>
      </c>
      <c r="F37" s="50">
        <v>7</v>
      </c>
      <c r="G37" s="50">
        <v>0</v>
      </c>
      <c r="H37" s="50">
        <v>35</v>
      </c>
      <c r="I37" s="93">
        <f t="shared" si="1"/>
        <v>38.802</v>
      </c>
      <c r="J37" s="9"/>
    </row>
    <row r="38" spans="1:11">
      <c r="A38" s="25">
        <v>9</v>
      </c>
      <c r="B38" s="25" t="s">
        <v>164</v>
      </c>
      <c r="C38" s="32" t="s">
        <v>165</v>
      </c>
      <c r="D38" s="28" t="s">
        <v>284</v>
      </c>
      <c r="E38" s="50">
        <v>84.25</v>
      </c>
      <c r="F38" s="50">
        <v>0</v>
      </c>
      <c r="G38" s="50">
        <v>0</v>
      </c>
      <c r="H38" s="50">
        <v>70</v>
      </c>
      <c r="I38" s="93">
        <f t="shared" si="1"/>
        <v>38.6</v>
      </c>
      <c r="J38" s="9"/>
    </row>
    <row r="39" spans="1:11">
      <c r="A39" s="25">
        <v>10</v>
      </c>
      <c r="B39" s="25" t="s">
        <v>158</v>
      </c>
      <c r="C39" s="32" t="s">
        <v>159</v>
      </c>
      <c r="D39" s="28" t="s">
        <v>281</v>
      </c>
      <c r="E39" s="50">
        <v>83.25</v>
      </c>
      <c r="F39" s="50">
        <v>0</v>
      </c>
      <c r="G39" s="50">
        <v>0</v>
      </c>
      <c r="H39" s="50">
        <v>75</v>
      </c>
      <c r="I39" s="93">
        <f t="shared" si="1"/>
        <v>38.550000000000004</v>
      </c>
      <c r="J39" s="9"/>
    </row>
    <row r="40" spans="1:11">
      <c r="A40" s="25">
        <v>11</v>
      </c>
      <c r="B40" s="25" t="s">
        <v>142</v>
      </c>
      <c r="C40" s="32" t="s">
        <v>143</v>
      </c>
      <c r="D40" s="28" t="s">
        <v>277</v>
      </c>
      <c r="E40" s="50">
        <v>86.13</v>
      </c>
      <c r="F40" s="50">
        <v>0</v>
      </c>
      <c r="G40" s="50">
        <v>0</v>
      </c>
      <c r="H40" s="50">
        <v>55</v>
      </c>
      <c r="I40" s="93">
        <f t="shared" si="1"/>
        <v>38.302</v>
      </c>
      <c r="J40" s="9"/>
    </row>
    <row r="41" spans="1:11">
      <c r="A41" s="25">
        <v>12</v>
      </c>
      <c r="B41" s="25" t="s">
        <v>162</v>
      </c>
      <c r="C41" s="32" t="s">
        <v>163</v>
      </c>
      <c r="D41" s="28" t="s">
        <v>283</v>
      </c>
      <c r="E41" s="50">
        <v>83.38</v>
      </c>
      <c r="F41" s="50">
        <v>0</v>
      </c>
      <c r="G41" s="50">
        <v>0</v>
      </c>
      <c r="H41" s="50">
        <v>50</v>
      </c>
      <c r="I41" s="93">
        <f t="shared" si="1"/>
        <v>36.851999999999997</v>
      </c>
      <c r="J41" s="9"/>
    </row>
    <row r="42" spans="1:11">
      <c r="A42" s="25">
        <v>13</v>
      </c>
      <c r="B42" s="25" t="s">
        <v>144</v>
      </c>
      <c r="C42" s="32" t="s">
        <v>145</v>
      </c>
      <c r="D42" s="28" t="s">
        <v>278</v>
      </c>
      <c r="E42" s="39">
        <v>83.38</v>
      </c>
      <c r="F42" s="39">
        <v>0</v>
      </c>
      <c r="G42" s="39">
        <v>0</v>
      </c>
      <c r="H42" s="39">
        <v>30</v>
      </c>
      <c r="I42" s="94">
        <f t="shared" si="1"/>
        <v>35.451999999999998</v>
      </c>
      <c r="J42" s="15"/>
    </row>
    <row r="43" spans="1:11">
      <c r="A43" s="25">
        <v>14</v>
      </c>
      <c r="B43" s="25" t="s">
        <v>495</v>
      </c>
      <c r="C43" s="32" t="s">
        <v>496</v>
      </c>
      <c r="D43" s="28" t="s">
        <v>497</v>
      </c>
      <c r="E43" s="9"/>
      <c r="F43" s="9"/>
      <c r="G43" s="9"/>
      <c r="H43" s="9"/>
      <c r="I43" s="94">
        <f t="shared" si="1"/>
        <v>0</v>
      </c>
      <c r="J43" s="102" t="s">
        <v>450</v>
      </c>
    </row>
    <row r="44" spans="1:11" ht="16.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</row>
    <row r="45" spans="1:11">
      <c r="A45" s="25">
        <v>1</v>
      </c>
      <c r="B45" s="25" t="s">
        <v>86</v>
      </c>
      <c r="C45" s="28" t="s">
        <v>87</v>
      </c>
      <c r="D45" s="28" t="s">
        <v>298</v>
      </c>
      <c r="E45" s="50">
        <v>84.75</v>
      </c>
      <c r="F45" s="50">
        <v>0</v>
      </c>
      <c r="G45" s="50">
        <v>0</v>
      </c>
      <c r="H45" s="50">
        <v>30</v>
      </c>
      <c r="I45" s="93">
        <f>E45*0.5+F45*0.3+G45*0.05+H45*0.07</f>
        <v>44.475000000000001</v>
      </c>
      <c r="J45" s="99" t="s">
        <v>493</v>
      </c>
    </row>
    <row r="46" spans="1:11">
      <c r="A46" s="25">
        <v>2</v>
      </c>
      <c r="B46" s="25" t="s">
        <v>88</v>
      </c>
      <c r="C46" s="28" t="s">
        <v>89</v>
      </c>
      <c r="D46" s="28" t="s">
        <v>299</v>
      </c>
      <c r="E46" s="50">
        <v>78.75</v>
      </c>
      <c r="F46" s="50">
        <v>0</v>
      </c>
      <c r="G46" s="50">
        <v>0</v>
      </c>
      <c r="H46" s="50">
        <v>10</v>
      </c>
      <c r="I46" s="93">
        <f>E46*0.5+F46*0.3+G46*0.05+H46*0.07</f>
        <v>40.075000000000003</v>
      </c>
      <c r="J46" s="100" t="s">
        <v>494</v>
      </c>
      <c r="K46" s="6"/>
    </row>
    <row r="47" spans="1:11" s="6" customFormat="1">
      <c r="A47" s="25">
        <v>3</v>
      </c>
      <c r="B47" s="25" t="s">
        <v>84</v>
      </c>
      <c r="C47" s="28" t="s">
        <v>85</v>
      </c>
      <c r="D47" s="28" t="s">
        <v>297</v>
      </c>
      <c r="E47" s="50">
        <v>78.13</v>
      </c>
      <c r="F47" s="50">
        <v>0</v>
      </c>
      <c r="G47" s="50">
        <v>0</v>
      </c>
      <c r="H47" s="50">
        <v>10</v>
      </c>
      <c r="I47" s="93">
        <f>E47*0.5+F47*0.3+G47*0.05+H47*0.07</f>
        <v>39.765000000000001</v>
      </c>
      <c r="J47" s="9"/>
      <c r="K47"/>
    </row>
    <row r="48" spans="1:11">
      <c r="A48" s="25">
        <v>4</v>
      </c>
      <c r="B48" s="25" t="s">
        <v>90</v>
      </c>
      <c r="C48" s="32" t="s">
        <v>91</v>
      </c>
      <c r="D48" s="28" t="s">
        <v>297</v>
      </c>
      <c r="E48" s="50">
        <v>76.88</v>
      </c>
      <c r="F48" s="50">
        <v>0</v>
      </c>
      <c r="G48" s="50">
        <v>0</v>
      </c>
      <c r="H48" s="50">
        <v>10</v>
      </c>
      <c r="I48" s="93">
        <f>E48*0.5+F48*0.3+G48*0.05+H48*0.07</f>
        <v>39.14</v>
      </c>
      <c r="J48" s="9"/>
    </row>
    <row r="49" spans="1:11" s="103" customFormat="1">
      <c r="A49" s="25">
        <v>5</v>
      </c>
      <c r="B49" s="25" t="s">
        <v>503</v>
      </c>
      <c r="C49" s="28" t="s">
        <v>504</v>
      </c>
      <c r="D49" s="28" t="s">
        <v>12</v>
      </c>
      <c r="E49" s="9"/>
      <c r="F49" s="9"/>
      <c r="G49" s="9"/>
      <c r="H49" s="9"/>
      <c r="I49" s="93">
        <f t="shared" ref="I49" si="2">E49*0.5+F49*0.3+G49*0.05+H49*0.07</f>
        <v>0</v>
      </c>
      <c r="J49" s="102" t="s">
        <v>450</v>
      </c>
      <c r="K49"/>
    </row>
    <row r="50" spans="1:11">
      <c r="A50" s="6" t="s">
        <v>300</v>
      </c>
      <c r="B50" s="7"/>
      <c r="C50" s="7"/>
      <c r="D50" s="7"/>
      <c r="E50" s="7"/>
      <c r="F50" s="7"/>
      <c r="G50" s="7"/>
      <c r="H50" s="7"/>
      <c r="I50" s="8"/>
      <c r="J50" s="10"/>
    </row>
    <row r="51" spans="1:11">
      <c r="A51" s="6" t="s">
        <v>301</v>
      </c>
      <c r="B51" s="7"/>
      <c r="C51" s="7"/>
      <c r="D51" s="7"/>
      <c r="E51" s="7"/>
      <c r="F51" s="7"/>
      <c r="G51" s="7"/>
      <c r="H51" s="7"/>
      <c r="I51" s="8"/>
      <c r="J51" s="10"/>
    </row>
    <row r="52" spans="1:11" s="11" customFormat="1" ht="13.5" customHeight="1">
      <c r="A52" s="11" t="s">
        <v>524</v>
      </c>
      <c r="D52" s="12"/>
      <c r="E52" s="88"/>
      <c r="G52" s="23"/>
      <c r="I52" s="96"/>
    </row>
    <row r="53" spans="1:11" s="11" customFormat="1" ht="13.5" customHeight="1">
      <c r="A53" s="11" t="s">
        <v>525</v>
      </c>
      <c r="D53" s="12"/>
      <c r="E53" s="88"/>
      <c r="G53" s="23"/>
      <c r="I53" s="96"/>
    </row>
    <row r="54" spans="1:11" s="11" customFormat="1" ht="13.5" customHeight="1">
      <c r="A54" s="11" t="s">
        <v>526</v>
      </c>
      <c r="D54" s="12"/>
      <c r="E54" s="88"/>
      <c r="G54" s="23"/>
      <c r="I54" s="96"/>
    </row>
  </sheetData>
  <mergeCells count="3">
    <mergeCell ref="A1:J1"/>
    <mergeCell ref="A44:J44"/>
    <mergeCell ref="A29:J29"/>
  </mergeCells>
  <phoneticPr fontId="1" type="noConversion"/>
  <printOptions horizontalCentered="1"/>
  <pageMargins left="0.31496062992125984" right="0.31496062992125984" top="0" bottom="0" header="0" footer="0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J10" sqref="J10"/>
    </sheetView>
  </sheetViews>
  <sheetFormatPr defaultRowHeight="16.5"/>
  <cols>
    <col min="1" max="1" width="5.625" style="27" customWidth="1"/>
    <col min="2" max="2" width="11" style="27" customWidth="1"/>
    <col min="3" max="4" width="9" style="27"/>
    <col min="5" max="5" width="11.25" style="23" customWidth="1"/>
    <col min="6" max="6" width="11.875" style="23" customWidth="1"/>
    <col min="7" max="7" width="10.75" style="23" customWidth="1"/>
    <col min="8" max="8" width="12" style="20" customWidth="1"/>
    <col min="9" max="9" width="14.125" customWidth="1"/>
  </cols>
  <sheetData>
    <row r="1" spans="1:8" s="6" customFormat="1" ht="27" customHeight="1">
      <c r="A1" s="112" t="s">
        <v>532</v>
      </c>
      <c r="B1" s="112"/>
      <c r="C1" s="112"/>
      <c r="D1" s="112"/>
      <c r="E1" s="112"/>
      <c r="F1" s="112"/>
      <c r="G1" s="112"/>
      <c r="H1" s="112"/>
    </row>
    <row r="2" spans="1:8" s="11" customFormat="1" ht="20.25" customHeight="1">
      <c r="A2" s="1" t="s">
        <v>273</v>
      </c>
      <c r="B2" s="1" t="s">
        <v>302</v>
      </c>
      <c r="C2" s="1" t="s">
        <v>9</v>
      </c>
      <c r="D2" s="1" t="s">
        <v>303</v>
      </c>
      <c r="E2" s="13" t="s">
        <v>427</v>
      </c>
      <c r="F2" s="69" t="s">
        <v>428</v>
      </c>
      <c r="G2" s="14" t="s">
        <v>10</v>
      </c>
      <c r="H2" s="1" t="s">
        <v>7</v>
      </c>
    </row>
    <row r="3" spans="1:8">
      <c r="A3" s="25">
        <v>1</v>
      </c>
      <c r="B3" s="35" t="s">
        <v>53</v>
      </c>
      <c r="C3" s="36" t="s">
        <v>54</v>
      </c>
      <c r="D3" s="29" t="s">
        <v>275</v>
      </c>
      <c r="E3" s="52">
        <v>0</v>
      </c>
      <c r="F3" s="52">
        <v>89</v>
      </c>
      <c r="G3" s="69" t="s">
        <v>482</v>
      </c>
      <c r="H3" s="101" t="s">
        <v>492</v>
      </c>
    </row>
    <row r="4" spans="1:8">
      <c r="A4" s="25">
        <v>2</v>
      </c>
      <c r="B4" s="25" t="s">
        <v>39</v>
      </c>
      <c r="C4" s="32" t="s">
        <v>40</v>
      </c>
      <c r="D4" s="28" t="s">
        <v>275</v>
      </c>
      <c r="E4" s="52">
        <v>0</v>
      </c>
      <c r="F4" s="52">
        <v>84</v>
      </c>
      <c r="G4" s="49" t="s">
        <v>83</v>
      </c>
      <c r="H4" s="99" t="s">
        <v>493</v>
      </c>
    </row>
    <row r="5" spans="1:8">
      <c r="A5" s="25">
        <v>3</v>
      </c>
      <c r="B5" s="25" t="s">
        <v>55</v>
      </c>
      <c r="C5" s="32" t="s">
        <v>56</v>
      </c>
      <c r="D5" s="28" t="s">
        <v>275</v>
      </c>
      <c r="E5" s="53">
        <v>371</v>
      </c>
      <c r="F5" s="56" t="s">
        <v>447</v>
      </c>
      <c r="G5" s="49">
        <f t="shared" ref="G5:G25" si="0">E5/5*0.5+F5*0.5</f>
        <v>78.550000000000011</v>
      </c>
      <c r="H5" s="101" t="s">
        <v>492</v>
      </c>
    </row>
    <row r="6" spans="1:8">
      <c r="A6" s="25">
        <v>4</v>
      </c>
      <c r="B6" s="25" t="s">
        <v>43</v>
      </c>
      <c r="C6" s="32" t="s">
        <v>44</v>
      </c>
      <c r="D6" s="28" t="s">
        <v>275</v>
      </c>
      <c r="E6" s="53">
        <v>351</v>
      </c>
      <c r="F6" s="56" t="s">
        <v>442</v>
      </c>
      <c r="G6" s="49">
        <f t="shared" si="0"/>
        <v>77.564999999999998</v>
      </c>
      <c r="H6" s="99" t="s">
        <v>493</v>
      </c>
    </row>
    <row r="7" spans="1:8">
      <c r="A7" s="25">
        <v>5</v>
      </c>
      <c r="B7" s="25" t="s">
        <v>51</v>
      </c>
      <c r="C7" s="32" t="s">
        <v>52</v>
      </c>
      <c r="D7" s="28" t="s">
        <v>275</v>
      </c>
      <c r="E7" s="53">
        <v>368</v>
      </c>
      <c r="F7" s="56" t="s">
        <v>446</v>
      </c>
      <c r="G7" s="49">
        <f t="shared" si="0"/>
        <v>77.289999999999992</v>
      </c>
      <c r="H7" s="99" t="s">
        <v>493</v>
      </c>
    </row>
    <row r="8" spans="1:8">
      <c r="A8" s="25">
        <v>6</v>
      </c>
      <c r="B8" s="25" t="s">
        <v>45</v>
      </c>
      <c r="C8" s="32" t="s">
        <v>46</v>
      </c>
      <c r="D8" s="28" t="s">
        <v>275</v>
      </c>
      <c r="E8" s="53">
        <v>364</v>
      </c>
      <c r="F8" s="56" t="s">
        <v>443</v>
      </c>
      <c r="G8" s="49">
        <f t="shared" si="0"/>
        <v>76.539999999999992</v>
      </c>
      <c r="H8" s="100" t="s">
        <v>494</v>
      </c>
    </row>
    <row r="9" spans="1:8" s="11" customFormat="1">
      <c r="A9" s="25">
        <v>7</v>
      </c>
      <c r="B9" s="25" t="s">
        <v>27</v>
      </c>
      <c r="C9" s="32" t="s">
        <v>28</v>
      </c>
      <c r="D9" s="28" t="s">
        <v>275</v>
      </c>
      <c r="E9" s="53">
        <v>337</v>
      </c>
      <c r="F9" s="56" t="s">
        <v>435</v>
      </c>
      <c r="G9" s="49">
        <f t="shared" si="0"/>
        <v>75.865000000000009</v>
      </c>
      <c r="H9" s="100" t="s">
        <v>494</v>
      </c>
    </row>
    <row r="10" spans="1:8">
      <c r="A10" s="25">
        <v>8</v>
      </c>
      <c r="B10" s="25" t="s">
        <v>21</v>
      </c>
      <c r="C10" s="32" t="s">
        <v>22</v>
      </c>
      <c r="D10" s="28" t="s">
        <v>275</v>
      </c>
      <c r="E10" s="53">
        <v>334</v>
      </c>
      <c r="F10" s="56" t="s">
        <v>432</v>
      </c>
      <c r="G10" s="49">
        <f t="shared" si="0"/>
        <v>75.699999999999989</v>
      </c>
      <c r="H10" s="100" t="s">
        <v>494</v>
      </c>
    </row>
    <row r="11" spans="1:8">
      <c r="A11" s="25">
        <v>9</v>
      </c>
      <c r="B11" s="25" t="s">
        <v>25</v>
      </c>
      <c r="C11" s="32" t="s">
        <v>26</v>
      </c>
      <c r="D11" s="28" t="s">
        <v>275</v>
      </c>
      <c r="E11" s="53">
        <v>349</v>
      </c>
      <c r="F11" s="56" t="s">
        <v>434</v>
      </c>
      <c r="G11" s="49">
        <f t="shared" si="0"/>
        <v>75.324999999999989</v>
      </c>
      <c r="H11" s="100" t="s">
        <v>494</v>
      </c>
    </row>
    <row r="12" spans="1:8">
      <c r="A12" s="25">
        <v>10</v>
      </c>
      <c r="B12" s="25" t="s">
        <v>35</v>
      </c>
      <c r="C12" s="32" t="s">
        <v>36</v>
      </c>
      <c r="D12" s="28" t="s">
        <v>275</v>
      </c>
      <c r="E12" s="53">
        <v>350</v>
      </c>
      <c r="F12" s="56" t="s">
        <v>439</v>
      </c>
      <c r="G12" s="49">
        <f t="shared" si="0"/>
        <v>75.150000000000006</v>
      </c>
      <c r="H12" s="100" t="s">
        <v>494</v>
      </c>
    </row>
    <row r="13" spans="1:8">
      <c r="A13" s="25">
        <v>11</v>
      </c>
      <c r="B13" s="25" t="s">
        <v>17</v>
      </c>
      <c r="C13" s="32" t="s">
        <v>18</v>
      </c>
      <c r="D13" s="28" t="s">
        <v>275</v>
      </c>
      <c r="E13" s="53">
        <v>345</v>
      </c>
      <c r="F13" s="56" t="s">
        <v>430</v>
      </c>
      <c r="G13" s="49">
        <f t="shared" si="0"/>
        <v>74.424999999999997</v>
      </c>
      <c r="H13" s="17"/>
    </row>
    <row r="14" spans="1:8">
      <c r="A14" s="25">
        <v>12</v>
      </c>
      <c r="B14" s="25" t="s">
        <v>23</v>
      </c>
      <c r="C14" s="32" t="s">
        <v>24</v>
      </c>
      <c r="D14" s="28" t="s">
        <v>275</v>
      </c>
      <c r="E14" s="53">
        <v>307</v>
      </c>
      <c r="F14" s="56" t="s">
        <v>433</v>
      </c>
      <c r="G14" s="49">
        <f t="shared" si="0"/>
        <v>72.775000000000006</v>
      </c>
      <c r="H14" s="17"/>
    </row>
    <row r="15" spans="1:8">
      <c r="A15" s="25">
        <v>13</v>
      </c>
      <c r="B15" s="25" t="s">
        <v>41</v>
      </c>
      <c r="C15" s="32" t="s">
        <v>42</v>
      </c>
      <c r="D15" s="28" t="s">
        <v>275</v>
      </c>
      <c r="E15" s="2">
        <v>323</v>
      </c>
      <c r="F15" s="91" t="s">
        <v>441</v>
      </c>
      <c r="G15" s="49">
        <f t="shared" si="0"/>
        <v>72.424999999999997</v>
      </c>
      <c r="H15" s="17"/>
    </row>
    <row r="16" spans="1:8">
      <c r="A16" s="25">
        <v>14</v>
      </c>
      <c r="B16" s="25" t="s">
        <v>31</v>
      </c>
      <c r="C16" s="32" t="s">
        <v>32</v>
      </c>
      <c r="D16" s="28" t="s">
        <v>275</v>
      </c>
      <c r="E16" s="53">
        <v>324</v>
      </c>
      <c r="F16" s="56" t="s">
        <v>437</v>
      </c>
      <c r="G16" s="49">
        <f t="shared" si="0"/>
        <v>72.164999999999992</v>
      </c>
      <c r="H16" s="17"/>
    </row>
    <row r="17" spans="1:8">
      <c r="A17" s="25">
        <v>15</v>
      </c>
      <c r="B17" s="25" t="s">
        <v>29</v>
      </c>
      <c r="C17" s="32" t="s">
        <v>30</v>
      </c>
      <c r="D17" s="28" t="s">
        <v>275</v>
      </c>
      <c r="E17" s="53">
        <v>309</v>
      </c>
      <c r="F17" s="56" t="s">
        <v>436</v>
      </c>
      <c r="G17" s="49">
        <f t="shared" si="0"/>
        <v>71.525000000000006</v>
      </c>
      <c r="H17" s="17"/>
    </row>
    <row r="18" spans="1:8">
      <c r="A18" s="25">
        <v>16</v>
      </c>
      <c r="B18" s="25" t="s">
        <v>33</v>
      </c>
      <c r="C18" s="32" t="s">
        <v>34</v>
      </c>
      <c r="D18" s="28" t="s">
        <v>275</v>
      </c>
      <c r="E18" s="53">
        <v>336</v>
      </c>
      <c r="F18" s="56" t="s">
        <v>438</v>
      </c>
      <c r="G18" s="49">
        <f t="shared" si="0"/>
        <v>71.325000000000003</v>
      </c>
      <c r="H18" s="17"/>
    </row>
    <row r="19" spans="1:8">
      <c r="A19" s="25">
        <v>17</v>
      </c>
      <c r="B19" s="25" t="s">
        <v>57</v>
      </c>
      <c r="C19" s="32" t="s">
        <v>58</v>
      </c>
      <c r="D19" s="28" t="s">
        <v>275</v>
      </c>
      <c r="E19" s="53">
        <v>327</v>
      </c>
      <c r="F19" s="56" t="s">
        <v>448</v>
      </c>
      <c r="G19" s="49">
        <f t="shared" si="0"/>
        <v>70.925000000000011</v>
      </c>
      <c r="H19" s="17"/>
    </row>
    <row r="20" spans="1:8">
      <c r="A20" s="25">
        <v>18</v>
      </c>
      <c r="B20" s="25" t="s">
        <v>49</v>
      </c>
      <c r="C20" s="32" t="s">
        <v>50</v>
      </c>
      <c r="D20" s="28" t="s">
        <v>275</v>
      </c>
      <c r="E20" s="53">
        <v>311</v>
      </c>
      <c r="F20" s="56" t="s">
        <v>445</v>
      </c>
      <c r="G20" s="49">
        <f t="shared" si="0"/>
        <v>70.349999999999994</v>
      </c>
      <c r="H20" s="17"/>
    </row>
    <row r="21" spans="1:8">
      <c r="A21" s="25">
        <v>19</v>
      </c>
      <c r="B21" s="25" t="s">
        <v>19</v>
      </c>
      <c r="C21" s="32" t="s">
        <v>20</v>
      </c>
      <c r="D21" s="28" t="s">
        <v>275</v>
      </c>
      <c r="E21" s="53">
        <v>307</v>
      </c>
      <c r="F21" s="56" t="s">
        <v>431</v>
      </c>
      <c r="G21" s="49">
        <f t="shared" si="0"/>
        <v>70.114999999999995</v>
      </c>
      <c r="H21" s="17"/>
    </row>
    <row r="22" spans="1:8">
      <c r="A22" s="25">
        <v>20</v>
      </c>
      <c r="B22" s="25" t="s">
        <v>59</v>
      </c>
      <c r="C22" s="32" t="s">
        <v>60</v>
      </c>
      <c r="D22" s="28" t="s">
        <v>275</v>
      </c>
      <c r="E22" s="2">
        <v>320</v>
      </c>
      <c r="F22" s="91" t="s">
        <v>449</v>
      </c>
      <c r="G22" s="49">
        <f t="shared" si="0"/>
        <v>69.814999999999998</v>
      </c>
      <c r="H22" s="17"/>
    </row>
    <row r="23" spans="1:8">
      <c r="A23" s="25">
        <v>21</v>
      </c>
      <c r="B23" s="25" t="s">
        <v>47</v>
      </c>
      <c r="C23" s="32" t="s">
        <v>48</v>
      </c>
      <c r="D23" s="28" t="s">
        <v>275</v>
      </c>
      <c r="E23" s="53">
        <v>299</v>
      </c>
      <c r="F23" s="56" t="s">
        <v>444</v>
      </c>
      <c r="G23" s="49">
        <f t="shared" si="0"/>
        <v>69.365000000000009</v>
      </c>
      <c r="H23" s="17"/>
    </row>
    <row r="24" spans="1:8">
      <c r="A24" s="25">
        <v>22</v>
      </c>
      <c r="B24" s="25" t="s">
        <v>15</v>
      </c>
      <c r="C24" s="32" t="s">
        <v>16</v>
      </c>
      <c r="D24" s="28" t="s">
        <v>275</v>
      </c>
      <c r="E24" s="53">
        <v>304</v>
      </c>
      <c r="F24" s="56" t="s">
        <v>429</v>
      </c>
      <c r="G24" s="49">
        <f t="shared" si="0"/>
        <v>66.199999999999989</v>
      </c>
      <c r="H24" s="17"/>
    </row>
    <row r="25" spans="1:8">
      <c r="A25" s="25">
        <v>23</v>
      </c>
      <c r="B25" s="25" t="s">
        <v>37</v>
      </c>
      <c r="C25" s="32" t="s">
        <v>38</v>
      </c>
      <c r="D25" s="28" t="s">
        <v>275</v>
      </c>
      <c r="E25" s="53">
        <v>304</v>
      </c>
      <c r="F25" s="56" t="s">
        <v>440</v>
      </c>
      <c r="G25" s="49">
        <f t="shared" si="0"/>
        <v>65.740000000000009</v>
      </c>
      <c r="H25" s="17"/>
    </row>
    <row r="26" spans="1:8">
      <c r="A26" s="70">
        <v>24</v>
      </c>
      <c r="B26" s="33" t="s">
        <v>505</v>
      </c>
      <c r="C26" s="104" t="s">
        <v>506</v>
      </c>
      <c r="D26" s="34" t="s">
        <v>500</v>
      </c>
      <c r="E26" s="15"/>
      <c r="F26" s="15"/>
      <c r="G26" s="105" t="s">
        <v>508</v>
      </c>
      <c r="H26" s="18"/>
    </row>
    <row r="27" spans="1:8" ht="12.75" customHeight="1">
      <c r="A27" s="113"/>
      <c r="B27" s="113"/>
      <c r="C27" s="113"/>
      <c r="D27" s="113"/>
      <c r="E27" s="113"/>
      <c r="F27" s="113"/>
      <c r="G27" s="113"/>
      <c r="H27" s="113"/>
    </row>
    <row r="28" spans="1:8">
      <c r="A28" s="25">
        <v>1</v>
      </c>
      <c r="B28" s="25" t="s">
        <v>75</v>
      </c>
      <c r="C28" s="32" t="s">
        <v>76</v>
      </c>
      <c r="D28" s="28" t="s">
        <v>274</v>
      </c>
      <c r="E28" s="52">
        <v>0</v>
      </c>
      <c r="F28" s="52">
        <v>84</v>
      </c>
      <c r="G28" s="49" t="s">
        <v>83</v>
      </c>
      <c r="H28" s="101" t="s">
        <v>492</v>
      </c>
    </row>
    <row r="29" spans="1:8">
      <c r="A29" s="25">
        <v>2</v>
      </c>
      <c r="B29" s="25" t="s">
        <v>77</v>
      </c>
      <c r="C29" s="32" t="s">
        <v>78</v>
      </c>
      <c r="D29" s="28" t="s">
        <v>274</v>
      </c>
      <c r="E29" s="53">
        <v>401</v>
      </c>
      <c r="F29" s="54" t="s">
        <v>422</v>
      </c>
      <c r="G29" s="49">
        <f t="shared" ref="G29:G38" si="1">E29/5*0.5+F29*0.5</f>
        <v>81.58</v>
      </c>
      <c r="H29" s="99" t="s">
        <v>493</v>
      </c>
    </row>
    <row r="30" spans="1:8">
      <c r="A30" s="25">
        <v>3</v>
      </c>
      <c r="B30" s="25" t="s">
        <v>71</v>
      </c>
      <c r="C30" s="32" t="s">
        <v>72</v>
      </c>
      <c r="D30" s="28" t="s">
        <v>274</v>
      </c>
      <c r="E30" s="2">
        <v>374</v>
      </c>
      <c r="F30" s="55" t="s">
        <v>426</v>
      </c>
      <c r="G30" s="49">
        <f t="shared" si="1"/>
        <v>78.02</v>
      </c>
      <c r="H30" s="99" t="s">
        <v>493</v>
      </c>
    </row>
    <row r="31" spans="1:8">
      <c r="A31" s="25">
        <v>4</v>
      </c>
      <c r="B31" s="25" t="s">
        <v>61</v>
      </c>
      <c r="C31" s="32" t="s">
        <v>62</v>
      </c>
      <c r="D31" s="28" t="s">
        <v>274</v>
      </c>
      <c r="E31" s="53">
        <v>339</v>
      </c>
      <c r="F31" s="54" t="s">
        <v>418</v>
      </c>
      <c r="G31" s="49">
        <f t="shared" si="1"/>
        <v>73.949999999999989</v>
      </c>
      <c r="H31" s="100" t="s">
        <v>494</v>
      </c>
    </row>
    <row r="32" spans="1:8">
      <c r="A32" s="25">
        <v>5</v>
      </c>
      <c r="B32" s="25" t="s">
        <v>65</v>
      </c>
      <c r="C32" s="32" t="s">
        <v>66</v>
      </c>
      <c r="D32" s="28" t="s">
        <v>274</v>
      </c>
      <c r="E32" s="53">
        <v>356</v>
      </c>
      <c r="F32" s="54" t="s">
        <v>420</v>
      </c>
      <c r="G32" s="49">
        <f t="shared" si="1"/>
        <v>73.569999999999993</v>
      </c>
      <c r="H32" s="100" t="s">
        <v>494</v>
      </c>
    </row>
    <row r="33" spans="1:8">
      <c r="A33" s="25">
        <v>6</v>
      </c>
      <c r="B33" s="25" t="s">
        <v>67</v>
      </c>
      <c r="C33" s="32" t="s">
        <v>68</v>
      </c>
      <c r="D33" s="28" t="s">
        <v>274</v>
      </c>
      <c r="E33" s="2">
        <v>319</v>
      </c>
      <c r="F33" s="55" t="s">
        <v>419</v>
      </c>
      <c r="G33" s="49">
        <f t="shared" si="1"/>
        <v>71.849999999999994</v>
      </c>
      <c r="H33" s="100" t="s">
        <v>494</v>
      </c>
    </row>
    <row r="34" spans="1:8">
      <c r="A34" s="25">
        <v>7</v>
      </c>
      <c r="B34" s="25" t="s">
        <v>73</v>
      </c>
      <c r="C34" s="32" t="s">
        <v>74</v>
      </c>
      <c r="D34" s="28" t="s">
        <v>274</v>
      </c>
      <c r="E34" s="53">
        <v>325</v>
      </c>
      <c r="F34" s="54" t="s">
        <v>417</v>
      </c>
      <c r="G34" s="49">
        <f t="shared" si="1"/>
        <v>71.41</v>
      </c>
      <c r="H34" s="17"/>
    </row>
    <row r="35" spans="1:8">
      <c r="A35" s="25">
        <v>8</v>
      </c>
      <c r="B35" s="25" t="s">
        <v>63</v>
      </c>
      <c r="C35" s="32" t="s">
        <v>64</v>
      </c>
      <c r="D35" s="28" t="s">
        <v>274</v>
      </c>
      <c r="E35" s="53">
        <v>324</v>
      </c>
      <c r="F35" s="54" t="s">
        <v>421</v>
      </c>
      <c r="G35" s="49">
        <f t="shared" si="1"/>
        <v>70.650000000000006</v>
      </c>
      <c r="H35" s="17"/>
    </row>
    <row r="36" spans="1:8">
      <c r="A36" s="25">
        <v>9</v>
      </c>
      <c r="B36" s="25" t="s">
        <v>69</v>
      </c>
      <c r="C36" s="32" t="s">
        <v>70</v>
      </c>
      <c r="D36" s="28" t="s">
        <v>274</v>
      </c>
      <c r="E36" s="53">
        <v>293</v>
      </c>
      <c r="F36" s="54" t="s">
        <v>423</v>
      </c>
      <c r="G36" s="49">
        <f t="shared" si="1"/>
        <v>67.75</v>
      </c>
      <c r="H36" s="17"/>
    </row>
    <row r="37" spans="1:8">
      <c r="A37" s="25">
        <v>10</v>
      </c>
      <c r="B37" s="25" t="s">
        <v>81</v>
      </c>
      <c r="C37" s="32" t="s">
        <v>82</v>
      </c>
      <c r="D37" s="28" t="s">
        <v>274</v>
      </c>
      <c r="E37" s="53">
        <v>314</v>
      </c>
      <c r="F37" s="54" t="s">
        <v>424</v>
      </c>
      <c r="G37" s="49">
        <f t="shared" si="1"/>
        <v>67.710000000000008</v>
      </c>
      <c r="H37" s="17"/>
    </row>
    <row r="38" spans="1:8">
      <c r="A38" s="25">
        <v>11</v>
      </c>
      <c r="B38" s="33" t="s">
        <v>79</v>
      </c>
      <c r="C38" s="51" t="s">
        <v>80</v>
      </c>
      <c r="D38" s="34" t="s">
        <v>274</v>
      </c>
      <c r="E38" s="53">
        <v>290</v>
      </c>
      <c r="F38" s="54" t="s">
        <v>425</v>
      </c>
      <c r="G38" s="49">
        <f t="shared" si="1"/>
        <v>65.849999999999994</v>
      </c>
      <c r="H38" s="18"/>
    </row>
    <row r="39" spans="1:8">
      <c r="A39" s="70">
        <v>12</v>
      </c>
      <c r="B39" s="25" t="s">
        <v>509</v>
      </c>
      <c r="C39" s="106" t="s">
        <v>510</v>
      </c>
      <c r="D39" s="28" t="s">
        <v>497</v>
      </c>
      <c r="E39" s="9"/>
      <c r="F39" s="9"/>
      <c r="G39" s="105" t="s">
        <v>507</v>
      </c>
      <c r="H39" s="17"/>
    </row>
    <row r="40" spans="1:8">
      <c r="A40" s="70">
        <v>13</v>
      </c>
      <c r="B40" s="33" t="s">
        <v>511</v>
      </c>
      <c r="C40" s="104" t="s">
        <v>512</v>
      </c>
      <c r="D40" s="34" t="s">
        <v>497</v>
      </c>
      <c r="E40" s="15"/>
      <c r="F40" s="15"/>
      <c r="G40" s="63" t="s">
        <v>507</v>
      </c>
      <c r="H40" s="18"/>
    </row>
    <row r="41" spans="1:8" ht="16.5" customHeight="1">
      <c r="A41" s="113"/>
      <c r="B41" s="113"/>
      <c r="C41" s="113"/>
      <c r="D41" s="113"/>
      <c r="E41" s="113"/>
      <c r="F41" s="113"/>
      <c r="G41" s="113"/>
      <c r="H41" s="113"/>
    </row>
    <row r="42" spans="1:8">
      <c r="A42" s="25">
        <v>1</v>
      </c>
      <c r="B42" s="35" t="s">
        <v>13</v>
      </c>
      <c r="C42" s="36" t="s">
        <v>14</v>
      </c>
      <c r="D42" s="36" t="s">
        <v>12</v>
      </c>
      <c r="E42" s="53">
        <v>330</v>
      </c>
      <c r="F42" s="56" t="s">
        <v>429</v>
      </c>
      <c r="G42" s="49">
        <f t="shared" ref="G42" si="2">E42/5*0.5+F42*0.5</f>
        <v>68.8</v>
      </c>
      <c r="H42" s="19"/>
    </row>
    <row r="43" spans="1:8">
      <c r="A43" s="30"/>
      <c r="B43" s="30"/>
      <c r="C43" s="37"/>
      <c r="D43" s="37"/>
      <c r="E43" s="89"/>
      <c r="F43" s="90"/>
      <c r="G43" s="41"/>
      <c r="H43" s="22"/>
    </row>
    <row r="44" spans="1:8" ht="22.5" customHeight="1">
      <c r="A44" s="11" t="s">
        <v>304</v>
      </c>
      <c r="B44" s="23"/>
      <c r="C44" s="23"/>
      <c r="D44" s="12"/>
      <c r="H44"/>
    </row>
    <row r="45" spans="1:8" s="11" customFormat="1">
      <c r="A45" s="11" t="s">
        <v>527</v>
      </c>
      <c r="D45" s="12"/>
      <c r="E45" s="88"/>
      <c r="G45" s="23"/>
    </row>
    <row r="46" spans="1:8" s="11" customFormat="1">
      <c r="A46" s="11" t="s">
        <v>528</v>
      </c>
      <c r="D46" s="12"/>
      <c r="E46" s="88"/>
      <c r="G46" s="23"/>
    </row>
    <row r="47" spans="1:8" s="11" customFormat="1">
      <c r="A47" s="11" t="s">
        <v>529</v>
      </c>
      <c r="D47" s="12"/>
      <c r="E47" s="88"/>
      <c r="G47" s="23"/>
    </row>
  </sheetData>
  <mergeCells count="3">
    <mergeCell ref="A1:H1"/>
    <mergeCell ref="A41:H41"/>
    <mergeCell ref="A27:H27"/>
  </mergeCells>
  <phoneticPr fontId="1" type="noConversion"/>
  <pageMargins left="0.70866141732283472" right="0.70866141732283472" top="0.35433070866141736" bottom="0.15748031496062992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L9" sqref="L9"/>
    </sheetView>
  </sheetViews>
  <sheetFormatPr defaultRowHeight="13.5"/>
  <cols>
    <col min="1" max="1" width="5.125" customWidth="1"/>
    <col min="2" max="2" width="9.75" customWidth="1"/>
    <col min="3" max="3" width="7.875" customWidth="1"/>
    <col min="4" max="4" width="20.5" customWidth="1"/>
    <col min="7" max="7" width="10.75" customWidth="1"/>
    <col min="8" max="8" width="8" customWidth="1"/>
    <col min="9" max="9" width="10" customWidth="1"/>
    <col min="10" max="10" width="8.75" style="20" customWidth="1"/>
  </cols>
  <sheetData>
    <row r="1" spans="1:10" s="6" customFormat="1" ht="38.25" customHeight="1">
      <c r="A1" s="112" t="s">
        <v>533</v>
      </c>
      <c r="B1" s="112"/>
      <c r="C1" s="112"/>
      <c r="D1" s="112"/>
      <c r="E1" s="112"/>
      <c r="F1" s="112"/>
      <c r="G1" s="112"/>
      <c r="H1" s="112"/>
      <c r="I1" s="112"/>
      <c r="J1" s="7"/>
    </row>
    <row r="2" spans="1:10" s="16" customFormat="1" ht="43.5" customHeight="1">
      <c r="A2" s="44" t="s">
        <v>342</v>
      </c>
      <c r="B2" s="69" t="s">
        <v>486</v>
      </c>
      <c r="C2" s="69" t="s">
        <v>487</v>
      </c>
      <c r="D2" s="1" t="s">
        <v>343</v>
      </c>
      <c r="E2" s="1" t="s">
        <v>309</v>
      </c>
      <c r="F2" s="1" t="s">
        <v>310</v>
      </c>
      <c r="G2" s="2" t="s">
        <v>344</v>
      </c>
      <c r="H2" s="1" t="s">
        <v>345</v>
      </c>
      <c r="I2" s="1" t="s">
        <v>346</v>
      </c>
      <c r="J2" s="69" t="s">
        <v>347</v>
      </c>
    </row>
    <row r="3" spans="1:10" s="16" customFormat="1" ht="21" customHeight="1">
      <c r="A3" s="45">
        <v>1</v>
      </c>
      <c r="B3" s="78" t="s">
        <v>401</v>
      </c>
      <c r="C3" s="1" t="s">
        <v>402</v>
      </c>
      <c r="D3" s="77" t="s">
        <v>348</v>
      </c>
      <c r="E3" s="1">
        <v>206.4</v>
      </c>
      <c r="F3" s="1">
        <v>20</v>
      </c>
      <c r="G3" s="1">
        <v>30</v>
      </c>
      <c r="H3" s="43">
        <f t="shared" ref="H3:H18" si="0">E3*0.75+F3*0.1+G3*0.07</f>
        <v>158.9</v>
      </c>
      <c r="I3" s="100" t="s">
        <v>494</v>
      </c>
      <c r="J3" s="76"/>
    </row>
    <row r="4" spans="1:10" s="16" customFormat="1" ht="21" customHeight="1">
      <c r="A4" s="45">
        <v>2</v>
      </c>
      <c r="B4" s="78" t="s">
        <v>405</v>
      </c>
      <c r="C4" s="1" t="s">
        <v>406</v>
      </c>
      <c r="D4" s="77" t="s">
        <v>349</v>
      </c>
      <c r="E4" s="1">
        <v>123.2</v>
      </c>
      <c r="F4" s="1">
        <v>5</v>
      </c>
      <c r="G4" s="1">
        <v>0</v>
      </c>
      <c r="H4" s="43">
        <f t="shared" si="0"/>
        <v>92.9</v>
      </c>
      <c r="I4" s="100" t="s">
        <v>494</v>
      </c>
      <c r="J4" s="76"/>
    </row>
    <row r="5" spans="1:10" s="16" customFormat="1" ht="21" customHeight="1">
      <c r="A5" s="45">
        <v>3</v>
      </c>
      <c r="B5" s="78" t="s">
        <v>389</v>
      </c>
      <c r="C5" s="1" t="s">
        <v>390</v>
      </c>
      <c r="D5" s="77" t="s">
        <v>348</v>
      </c>
      <c r="E5" s="63">
        <v>66</v>
      </c>
      <c r="F5" s="63">
        <v>0</v>
      </c>
      <c r="G5" s="63">
        <v>0</v>
      </c>
      <c r="H5" s="65">
        <f t="shared" si="0"/>
        <v>49.5</v>
      </c>
      <c r="I5" s="100" t="s">
        <v>494</v>
      </c>
      <c r="J5" s="76"/>
    </row>
    <row r="6" spans="1:10" s="16" customFormat="1" ht="21" customHeight="1">
      <c r="A6" s="45">
        <v>4</v>
      </c>
      <c r="B6" s="78" t="s">
        <v>411</v>
      </c>
      <c r="C6" s="1" t="s">
        <v>412</v>
      </c>
      <c r="D6" s="77" t="s">
        <v>349</v>
      </c>
      <c r="E6" s="1">
        <v>49</v>
      </c>
      <c r="F6" s="1">
        <v>0</v>
      </c>
      <c r="G6" s="1">
        <v>0</v>
      </c>
      <c r="H6" s="43">
        <f t="shared" si="0"/>
        <v>36.75</v>
      </c>
      <c r="I6" s="100" t="s">
        <v>494</v>
      </c>
      <c r="J6" s="76"/>
    </row>
    <row r="7" spans="1:10" s="16" customFormat="1" ht="21" customHeight="1">
      <c r="A7" s="45">
        <v>5</v>
      </c>
      <c r="B7" s="78" t="s">
        <v>413</v>
      </c>
      <c r="C7" s="1" t="s">
        <v>414</v>
      </c>
      <c r="D7" s="77" t="s">
        <v>349</v>
      </c>
      <c r="E7" s="1">
        <v>18.8</v>
      </c>
      <c r="F7" s="1">
        <v>0</v>
      </c>
      <c r="G7" s="1">
        <v>0</v>
      </c>
      <c r="H7" s="43">
        <f t="shared" si="0"/>
        <v>14.100000000000001</v>
      </c>
      <c r="I7" s="100" t="s">
        <v>494</v>
      </c>
      <c r="J7" s="76"/>
    </row>
    <row r="8" spans="1:10" s="16" customFormat="1" ht="21" customHeight="1">
      <c r="A8" s="45">
        <v>6</v>
      </c>
      <c r="B8" s="78" t="s">
        <v>395</v>
      </c>
      <c r="C8" s="1" t="s">
        <v>396</v>
      </c>
      <c r="D8" s="77" t="s">
        <v>349</v>
      </c>
      <c r="E8" s="63">
        <v>10</v>
      </c>
      <c r="F8" s="63">
        <v>0</v>
      </c>
      <c r="G8" s="63">
        <v>0</v>
      </c>
      <c r="H8" s="65">
        <f t="shared" si="0"/>
        <v>7.5</v>
      </c>
      <c r="I8" s="100" t="s">
        <v>494</v>
      </c>
      <c r="J8" s="76"/>
    </row>
    <row r="9" spans="1:10" s="16" customFormat="1" ht="21" customHeight="1">
      <c r="A9" s="45">
        <v>7</v>
      </c>
      <c r="B9" s="78" t="s">
        <v>385</v>
      </c>
      <c r="C9" s="1" t="s">
        <v>386</v>
      </c>
      <c r="D9" s="77" t="s">
        <v>349</v>
      </c>
      <c r="E9" s="63">
        <v>3</v>
      </c>
      <c r="F9" s="63">
        <v>0</v>
      </c>
      <c r="G9" s="63">
        <v>0</v>
      </c>
      <c r="H9" s="65">
        <f t="shared" si="0"/>
        <v>2.25</v>
      </c>
      <c r="I9" s="100" t="s">
        <v>494</v>
      </c>
      <c r="J9" s="76"/>
    </row>
    <row r="10" spans="1:10" s="16" customFormat="1" ht="21" customHeight="1">
      <c r="A10" s="45">
        <v>8</v>
      </c>
      <c r="B10" s="78" t="s">
        <v>403</v>
      </c>
      <c r="C10" s="1" t="s">
        <v>404</v>
      </c>
      <c r="D10" s="77" t="s">
        <v>348</v>
      </c>
      <c r="E10" s="1">
        <v>0</v>
      </c>
      <c r="F10" s="1">
        <v>20</v>
      </c>
      <c r="G10" s="1">
        <v>0</v>
      </c>
      <c r="H10" s="43">
        <f t="shared" si="0"/>
        <v>2</v>
      </c>
      <c r="I10" s="100" t="s">
        <v>494</v>
      </c>
      <c r="J10" s="76"/>
    </row>
    <row r="11" spans="1:10" s="16" customFormat="1" ht="21" customHeight="1">
      <c r="A11" s="45">
        <v>9</v>
      </c>
      <c r="B11" s="78" t="s">
        <v>393</v>
      </c>
      <c r="C11" s="1" t="s">
        <v>394</v>
      </c>
      <c r="D11" s="77" t="s">
        <v>349</v>
      </c>
      <c r="E11" s="63">
        <v>1.2</v>
      </c>
      <c r="F11" s="63">
        <v>0</v>
      </c>
      <c r="G11" s="63">
        <v>0</v>
      </c>
      <c r="H11" s="65">
        <f t="shared" si="0"/>
        <v>0.89999999999999991</v>
      </c>
      <c r="I11" s="100" t="s">
        <v>494</v>
      </c>
      <c r="J11" s="76"/>
    </row>
    <row r="12" spans="1:10" s="16" customFormat="1" ht="21" customHeight="1">
      <c r="A12" s="45">
        <v>10</v>
      </c>
      <c r="B12" s="78" t="s">
        <v>409</v>
      </c>
      <c r="C12" s="1" t="s">
        <v>410</v>
      </c>
      <c r="D12" s="77" t="s">
        <v>349</v>
      </c>
      <c r="E12" s="69">
        <v>0</v>
      </c>
      <c r="F12" s="69">
        <v>5</v>
      </c>
      <c r="G12" s="69">
        <v>0</v>
      </c>
      <c r="H12" s="43">
        <f t="shared" si="0"/>
        <v>0.5</v>
      </c>
      <c r="I12" s="100" t="s">
        <v>494</v>
      </c>
      <c r="J12" s="76"/>
    </row>
    <row r="13" spans="1:10" s="16" customFormat="1" ht="21" customHeight="1">
      <c r="A13" s="45">
        <v>11</v>
      </c>
      <c r="B13" s="78" t="s">
        <v>391</v>
      </c>
      <c r="C13" s="1" t="s">
        <v>392</v>
      </c>
      <c r="D13" s="77" t="s">
        <v>348</v>
      </c>
      <c r="E13" s="63">
        <v>0</v>
      </c>
      <c r="F13" s="63">
        <v>5</v>
      </c>
      <c r="G13" s="63">
        <v>0</v>
      </c>
      <c r="H13" s="65">
        <f t="shared" si="0"/>
        <v>0.5</v>
      </c>
      <c r="I13" s="100" t="s">
        <v>494</v>
      </c>
      <c r="J13" s="76"/>
    </row>
    <row r="14" spans="1:10" s="16" customFormat="1" ht="21" customHeight="1">
      <c r="A14" s="45">
        <v>12</v>
      </c>
      <c r="B14" s="78" t="s">
        <v>387</v>
      </c>
      <c r="C14" s="1" t="s">
        <v>388</v>
      </c>
      <c r="D14" s="77" t="s">
        <v>349</v>
      </c>
      <c r="E14" s="63">
        <v>0</v>
      </c>
      <c r="F14" s="63">
        <v>5</v>
      </c>
      <c r="G14" s="63">
        <v>0</v>
      </c>
      <c r="H14" s="65">
        <f t="shared" si="0"/>
        <v>0.5</v>
      </c>
      <c r="I14" s="100" t="s">
        <v>494</v>
      </c>
      <c r="J14" s="76"/>
    </row>
    <row r="15" spans="1:10" s="16" customFormat="1" ht="21" customHeight="1">
      <c r="A15" s="45">
        <v>13</v>
      </c>
      <c r="B15" s="78" t="s">
        <v>415</v>
      </c>
      <c r="C15" s="1" t="s">
        <v>416</v>
      </c>
      <c r="D15" s="77" t="s">
        <v>349</v>
      </c>
      <c r="E15" s="69">
        <v>0</v>
      </c>
      <c r="F15" s="69">
        <v>0</v>
      </c>
      <c r="G15" s="69">
        <v>0</v>
      </c>
      <c r="H15" s="43">
        <f t="shared" si="0"/>
        <v>0</v>
      </c>
      <c r="I15" s="100" t="s">
        <v>494</v>
      </c>
      <c r="J15" s="76"/>
    </row>
    <row r="16" spans="1:10" s="16" customFormat="1" ht="21" customHeight="1">
      <c r="A16" s="45">
        <v>14</v>
      </c>
      <c r="B16" s="78" t="s">
        <v>407</v>
      </c>
      <c r="C16" s="1" t="s">
        <v>408</v>
      </c>
      <c r="D16" s="77" t="s">
        <v>349</v>
      </c>
      <c r="E16" s="69">
        <v>0</v>
      </c>
      <c r="F16" s="69">
        <v>0</v>
      </c>
      <c r="G16" s="69">
        <v>0</v>
      </c>
      <c r="H16" s="43">
        <f t="shared" si="0"/>
        <v>0</v>
      </c>
      <c r="I16" s="100" t="s">
        <v>494</v>
      </c>
      <c r="J16" s="76"/>
    </row>
    <row r="17" spans="1:11" s="16" customFormat="1" ht="21" customHeight="1">
      <c r="A17" s="45">
        <v>15</v>
      </c>
      <c r="B17" s="78" t="s">
        <v>399</v>
      </c>
      <c r="C17" s="1" t="s">
        <v>400</v>
      </c>
      <c r="D17" s="77" t="s">
        <v>349</v>
      </c>
      <c r="E17" s="63">
        <v>0</v>
      </c>
      <c r="F17" s="63">
        <v>0</v>
      </c>
      <c r="G17" s="63">
        <v>0</v>
      </c>
      <c r="H17" s="65">
        <f t="shared" si="0"/>
        <v>0</v>
      </c>
      <c r="I17" s="100" t="s">
        <v>494</v>
      </c>
      <c r="J17" s="76"/>
    </row>
    <row r="18" spans="1:11" s="16" customFormat="1" ht="21" customHeight="1">
      <c r="A18" s="45">
        <v>16</v>
      </c>
      <c r="B18" s="78" t="s">
        <v>397</v>
      </c>
      <c r="C18" s="71" t="s">
        <v>398</v>
      </c>
      <c r="D18" s="77" t="s">
        <v>349</v>
      </c>
      <c r="E18" s="63">
        <v>0</v>
      </c>
      <c r="F18" s="63">
        <v>0</v>
      </c>
      <c r="G18" s="63">
        <v>0</v>
      </c>
      <c r="H18" s="65">
        <f t="shared" si="0"/>
        <v>0</v>
      </c>
      <c r="I18" s="107"/>
      <c r="J18" s="76"/>
    </row>
    <row r="19" spans="1:11" s="16" customFormat="1" ht="21" customHeight="1">
      <c r="A19" s="45">
        <v>17</v>
      </c>
      <c r="B19" s="78" t="s">
        <v>519</v>
      </c>
      <c r="C19" s="71" t="s">
        <v>520</v>
      </c>
      <c r="D19" s="77" t="s">
        <v>349</v>
      </c>
      <c r="E19" s="63"/>
      <c r="F19" s="63"/>
      <c r="G19" s="63"/>
      <c r="H19" s="65">
        <f>E19*0.75+F19*0.1+G19*0.07</f>
        <v>0</v>
      </c>
      <c r="I19" s="46"/>
      <c r="J19" s="76" t="s">
        <v>450</v>
      </c>
    </row>
    <row r="20" spans="1:11" s="16" customFormat="1" ht="21" customHeight="1">
      <c r="A20" s="45">
        <v>18</v>
      </c>
      <c r="B20" s="78" t="s">
        <v>517</v>
      </c>
      <c r="C20" s="71" t="s">
        <v>518</v>
      </c>
      <c r="D20" s="77" t="s">
        <v>348</v>
      </c>
      <c r="E20" s="63"/>
      <c r="F20" s="63"/>
      <c r="G20" s="63"/>
      <c r="H20" s="65">
        <f>E20*0.75+F20*0.1+G20*0.07</f>
        <v>0</v>
      </c>
      <c r="I20" s="46"/>
      <c r="J20" s="76" t="s">
        <v>450</v>
      </c>
    </row>
    <row r="21" spans="1:11" s="16" customFormat="1" ht="21" customHeight="1">
      <c r="A21" s="45">
        <v>19</v>
      </c>
      <c r="B21" s="78" t="s">
        <v>513</v>
      </c>
      <c r="C21" s="71" t="s">
        <v>514</v>
      </c>
      <c r="D21" s="77" t="s">
        <v>348</v>
      </c>
      <c r="E21" s="63"/>
      <c r="F21" s="63"/>
      <c r="G21" s="63"/>
      <c r="H21" s="65">
        <f>E21*0.75+F21*0.1+G21*0.07</f>
        <v>0</v>
      </c>
      <c r="I21" s="46"/>
      <c r="J21" s="76" t="s">
        <v>450</v>
      </c>
    </row>
    <row r="22" spans="1:11" s="16" customFormat="1" ht="21" customHeight="1">
      <c r="A22" s="45">
        <v>20</v>
      </c>
      <c r="B22" s="78" t="s">
        <v>515</v>
      </c>
      <c r="C22" s="71" t="s">
        <v>516</v>
      </c>
      <c r="D22" s="77" t="s">
        <v>348</v>
      </c>
      <c r="E22" s="63"/>
      <c r="F22" s="63"/>
      <c r="G22" s="63"/>
      <c r="H22" s="65">
        <f>E22*0.75+F22*0.1+G22*0.07</f>
        <v>0</v>
      </c>
      <c r="I22" s="46"/>
      <c r="J22" s="76" t="s">
        <v>450</v>
      </c>
    </row>
    <row r="23" spans="1:11" s="16" customFormat="1" ht="16.5">
      <c r="A23" s="75" t="s">
        <v>364</v>
      </c>
      <c r="B23" s="75"/>
      <c r="C23" s="75"/>
      <c r="D23" s="75"/>
      <c r="E23" s="75"/>
      <c r="F23" s="75"/>
      <c r="G23" s="75"/>
      <c r="J23" s="74"/>
      <c r="K23" s="74"/>
    </row>
    <row r="24" spans="1:11" ht="16.5">
      <c r="A24" s="68"/>
      <c r="B24" s="68"/>
      <c r="C24" s="68"/>
      <c r="D24" s="68"/>
      <c r="E24" s="68"/>
      <c r="F24" s="68"/>
      <c r="G24" s="68"/>
      <c r="H24" s="16"/>
      <c r="I24" s="16"/>
      <c r="J24" s="74"/>
    </row>
    <row r="25" spans="1:11" ht="16.5">
      <c r="A25" s="72" t="s">
        <v>462</v>
      </c>
      <c r="B25" s="16"/>
      <c r="C25" s="16"/>
      <c r="D25" s="16"/>
      <c r="E25" s="74"/>
      <c r="F25" s="74"/>
      <c r="G25" s="74"/>
      <c r="H25" s="74"/>
      <c r="I25" s="74"/>
      <c r="J25" s="74"/>
    </row>
  </sheetData>
  <autoFilter ref="A2:J2">
    <sortState ref="A3:J19">
      <sortCondition descending="1" ref="H2"/>
    </sortState>
  </autoFilter>
  <mergeCells count="1">
    <mergeCell ref="A1:I1"/>
  </mergeCells>
  <phoneticPr fontId="1" type="noConversion"/>
  <pageMargins left="0.31496062992125984" right="0.31496062992125984" top="0.35433070866141736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O8" sqref="O8"/>
    </sheetView>
  </sheetViews>
  <sheetFormatPr defaultRowHeight="13.5"/>
  <cols>
    <col min="1" max="1" width="4.125" customWidth="1"/>
    <col min="2" max="2" width="10.625" style="81" customWidth="1"/>
    <col min="3" max="3" width="9.5" customWidth="1"/>
    <col min="4" max="4" width="20" style="81" customWidth="1"/>
    <col min="7" max="7" width="11" customWidth="1"/>
    <col min="9" max="9" width="10.75" customWidth="1"/>
    <col min="10" max="10" width="5" customWidth="1"/>
  </cols>
  <sheetData>
    <row r="1" spans="1:10" s="6" customFormat="1" ht="27" customHeight="1">
      <c r="A1" s="112" t="s">
        <v>534</v>
      </c>
      <c r="B1" s="112"/>
      <c r="C1" s="112"/>
      <c r="D1" s="112"/>
      <c r="E1" s="112"/>
      <c r="F1" s="112"/>
      <c r="G1" s="112"/>
      <c r="H1" s="112"/>
      <c r="I1" s="112"/>
    </row>
    <row r="2" spans="1:10" s="83" customFormat="1" ht="43.5" customHeight="1">
      <c r="A2" s="44" t="s">
        <v>463</v>
      </c>
      <c r="B2" s="69" t="s">
        <v>488</v>
      </c>
      <c r="C2" s="69" t="s">
        <v>487</v>
      </c>
      <c r="D2" s="69" t="s">
        <v>343</v>
      </c>
      <c r="E2" s="69" t="s">
        <v>309</v>
      </c>
      <c r="F2" s="69" t="s">
        <v>310</v>
      </c>
      <c r="G2" s="2" t="s">
        <v>344</v>
      </c>
      <c r="H2" s="43" t="s">
        <v>465</v>
      </c>
      <c r="I2" s="69" t="s">
        <v>464</v>
      </c>
      <c r="J2" s="69" t="s">
        <v>8</v>
      </c>
    </row>
    <row r="3" spans="1:10" s="16" customFormat="1" ht="21" customHeight="1">
      <c r="A3" s="45">
        <v>1</v>
      </c>
      <c r="B3" s="78" t="s">
        <v>367</v>
      </c>
      <c r="C3" s="1" t="s">
        <v>368</v>
      </c>
      <c r="D3" s="77" t="s">
        <v>351</v>
      </c>
      <c r="E3" s="1">
        <v>74</v>
      </c>
      <c r="F3" s="1">
        <v>0</v>
      </c>
      <c r="G3" s="1">
        <v>15</v>
      </c>
      <c r="H3" s="43">
        <f t="shared" ref="H3:H12" si="0">E3*0.75+F3*0.1+G3*0.07</f>
        <v>56.55</v>
      </c>
      <c r="I3" s="101" t="s">
        <v>492</v>
      </c>
      <c r="J3" s="84"/>
    </row>
    <row r="4" spans="1:10" s="16" customFormat="1" ht="21" customHeight="1">
      <c r="A4" s="45">
        <v>2</v>
      </c>
      <c r="B4" s="78" t="s">
        <v>377</v>
      </c>
      <c r="C4" s="1" t="s">
        <v>378</v>
      </c>
      <c r="D4" s="77" t="s">
        <v>357</v>
      </c>
      <c r="E4" s="1">
        <v>64</v>
      </c>
      <c r="F4" s="1">
        <v>20</v>
      </c>
      <c r="G4" s="1">
        <v>15</v>
      </c>
      <c r="H4" s="43">
        <f t="shared" si="0"/>
        <v>51.05</v>
      </c>
      <c r="I4" s="101" t="s">
        <v>492</v>
      </c>
      <c r="J4" s="84"/>
    </row>
    <row r="5" spans="1:10" s="16" customFormat="1" ht="21" customHeight="1">
      <c r="A5" s="45">
        <v>3</v>
      </c>
      <c r="B5" s="78" t="s">
        <v>369</v>
      </c>
      <c r="C5" s="1" t="s">
        <v>370</v>
      </c>
      <c r="D5" s="77" t="s">
        <v>351</v>
      </c>
      <c r="E5" s="1">
        <v>15.6</v>
      </c>
      <c r="F5" s="1">
        <v>5</v>
      </c>
      <c r="G5" s="1">
        <v>0</v>
      </c>
      <c r="H5" s="43">
        <f t="shared" si="0"/>
        <v>12.2</v>
      </c>
      <c r="I5" s="101" t="s">
        <v>492</v>
      </c>
      <c r="J5" s="84"/>
    </row>
    <row r="6" spans="1:10" s="16" customFormat="1" ht="21" customHeight="1">
      <c r="A6" s="45">
        <v>4</v>
      </c>
      <c r="B6" s="78" t="s">
        <v>373</v>
      </c>
      <c r="C6" s="1" t="s">
        <v>374</v>
      </c>
      <c r="D6" s="77" t="s">
        <v>357</v>
      </c>
      <c r="E6" s="1">
        <v>4.3</v>
      </c>
      <c r="F6" s="1">
        <v>0</v>
      </c>
      <c r="G6" s="1">
        <v>0</v>
      </c>
      <c r="H6" s="43">
        <f t="shared" si="0"/>
        <v>3.2249999999999996</v>
      </c>
      <c r="I6" s="99" t="s">
        <v>493</v>
      </c>
      <c r="J6" s="84"/>
    </row>
    <row r="7" spans="1:10" s="16" customFormat="1" ht="21" customHeight="1">
      <c r="A7" s="45">
        <v>5</v>
      </c>
      <c r="B7" s="78" t="s">
        <v>383</v>
      </c>
      <c r="C7" s="1" t="s">
        <v>384</v>
      </c>
      <c r="D7" s="77" t="s">
        <v>351</v>
      </c>
      <c r="E7" s="1">
        <v>0</v>
      </c>
      <c r="F7" s="1">
        <v>30</v>
      </c>
      <c r="G7" s="1">
        <v>0</v>
      </c>
      <c r="H7" s="43">
        <f t="shared" si="0"/>
        <v>3</v>
      </c>
      <c r="I7" s="99" t="s">
        <v>493</v>
      </c>
      <c r="J7" s="84"/>
    </row>
    <row r="8" spans="1:10" s="16" customFormat="1" ht="21" customHeight="1">
      <c r="A8" s="45">
        <v>6</v>
      </c>
      <c r="B8" s="78" t="s">
        <v>381</v>
      </c>
      <c r="C8" s="1" t="s">
        <v>382</v>
      </c>
      <c r="D8" s="77" t="s">
        <v>357</v>
      </c>
      <c r="E8" s="1">
        <v>3</v>
      </c>
      <c r="F8" s="1">
        <v>0</v>
      </c>
      <c r="G8" s="1">
        <v>0</v>
      </c>
      <c r="H8" s="43">
        <f t="shared" si="0"/>
        <v>2.25</v>
      </c>
      <c r="I8" s="99" t="s">
        <v>493</v>
      </c>
      <c r="J8" s="84"/>
    </row>
    <row r="9" spans="1:10" s="16" customFormat="1" ht="21" customHeight="1">
      <c r="A9" s="45">
        <v>7</v>
      </c>
      <c r="B9" s="78" t="s">
        <v>365</v>
      </c>
      <c r="C9" s="1" t="s">
        <v>366</v>
      </c>
      <c r="D9" s="77" t="s">
        <v>351</v>
      </c>
      <c r="E9" s="67">
        <v>1.8</v>
      </c>
      <c r="F9" s="67">
        <v>0</v>
      </c>
      <c r="G9" s="67">
        <v>10</v>
      </c>
      <c r="H9" s="43">
        <f t="shared" si="0"/>
        <v>2.0500000000000003</v>
      </c>
      <c r="I9" s="99" t="s">
        <v>493</v>
      </c>
      <c r="J9" s="84"/>
    </row>
    <row r="10" spans="1:10" s="16" customFormat="1" ht="21" customHeight="1">
      <c r="A10" s="45">
        <v>8</v>
      </c>
      <c r="B10" s="78" t="s">
        <v>371</v>
      </c>
      <c r="C10" s="1" t="s">
        <v>372</v>
      </c>
      <c r="D10" s="77" t="s">
        <v>357</v>
      </c>
      <c r="E10" s="1">
        <v>2.4</v>
      </c>
      <c r="F10" s="1">
        <v>0</v>
      </c>
      <c r="G10" s="1">
        <v>0</v>
      </c>
      <c r="H10" s="43">
        <f t="shared" si="0"/>
        <v>1.7999999999999998</v>
      </c>
      <c r="I10" s="99" t="s">
        <v>493</v>
      </c>
      <c r="J10" s="84"/>
    </row>
    <row r="11" spans="1:10" s="16" customFormat="1" ht="21" customHeight="1">
      <c r="A11" s="45">
        <v>9</v>
      </c>
      <c r="B11" s="79" t="s">
        <v>379</v>
      </c>
      <c r="C11" s="39" t="s">
        <v>380</v>
      </c>
      <c r="D11" s="82" t="s">
        <v>357</v>
      </c>
      <c r="E11" s="39">
        <v>1.1499999999999999</v>
      </c>
      <c r="F11" s="39">
        <v>0</v>
      </c>
      <c r="G11" s="39">
        <v>0</v>
      </c>
      <c r="H11" s="47">
        <f t="shared" si="0"/>
        <v>0.86249999999999993</v>
      </c>
      <c r="I11" s="100" t="s">
        <v>494</v>
      </c>
      <c r="J11" s="84"/>
    </row>
    <row r="12" spans="1:10" s="24" customFormat="1" ht="21" customHeight="1">
      <c r="A12" s="45">
        <v>10</v>
      </c>
      <c r="B12" s="78" t="s">
        <v>375</v>
      </c>
      <c r="C12" s="42" t="s">
        <v>376</v>
      </c>
      <c r="D12" s="77" t="s">
        <v>357</v>
      </c>
      <c r="E12" s="42">
        <v>0</v>
      </c>
      <c r="F12" s="42">
        <v>0</v>
      </c>
      <c r="G12" s="42">
        <v>0</v>
      </c>
      <c r="H12" s="43">
        <f t="shared" si="0"/>
        <v>0</v>
      </c>
      <c r="I12" s="100" t="s">
        <v>494</v>
      </c>
      <c r="J12" s="84"/>
    </row>
    <row r="13" spans="1:10" s="16" customFormat="1" ht="23.25" customHeight="1">
      <c r="A13" s="75" t="s">
        <v>364</v>
      </c>
      <c r="B13" s="75"/>
      <c r="C13" s="75"/>
      <c r="D13" s="75"/>
      <c r="E13" s="75"/>
      <c r="F13" s="75"/>
      <c r="G13" s="75"/>
    </row>
    <row r="15" spans="1:10" s="16" customFormat="1" ht="16.5">
      <c r="A15" s="72" t="s">
        <v>459</v>
      </c>
      <c r="B15" s="80"/>
      <c r="D15" s="80"/>
      <c r="J15" s="74"/>
    </row>
    <row r="16" spans="1:10" s="16" customFormat="1" ht="16.5">
      <c r="A16" s="72" t="s">
        <v>457</v>
      </c>
      <c r="B16" s="80"/>
      <c r="D16" s="80"/>
      <c r="J16" s="74"/>
    </row>
    <row r="17" spans="1:10" s="16" customFormat="1" ht="16.5">
      <c r="A17" s="72" t="s">
        <v>461</v>
      </c>
      <c r="B17" s="80"/>
      <c r="D17" s="80"/>
      <c r="J17" s="74"/>
    </row>
  </sheetData>
  <autoFilter ref="A2:I2">
    <sortState ref="A3:I13">
      <sortCondition descending="1" ref="H2"/>
    </sortState>
  </autoFilter>
  <mergeCells count="1">
    <mergeCell ref="A1:I1"/>
  </mergeCells>
  <phoneticPr fontId="1" type="noConversion"/>
  <printOptions horizontalCentered="1"/>
  <pageMargins left="0.19685039370078741" right="0.19685039370078741" top="0.55118110236220474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A3" sqref="A3:XFD14"/>
    </sheetView>
  </sheetViews>
  <sheetFormatPr defaultRowHeight="13.5"/>
  <cols>
    <col min="1" max="1" width="4.5" customWidth="1"/>
    <col min="2" max="2" width="10.125" customWidth="1"/>
    <col min="3" max="3" width="8.5" customWidth="1"/>
    <col min="4" max="4" width="18.625" customWidth="1"/>
    <col min="7" max="7" width="10.625" customWidth="1"/>
    <col min="8" max="8" width="7.5" customWidth="1"/>
    <col min="9" max="9" width="11" customWidth="1"/>
    <col min="10" max="10" width="4.5" customWidth="1"/>
  </cols>
  <sheetData>
    <row r="1" spans="1:10" s="6" customFormat="1" ht="27" customHeight="1">
      <c r="A1" s="112" t="s">
        <v>535</v>
      </c>
      <c r="B1" s="112"/>
      <c r="C1" s="112"/>
      <c r="D1" s="112"/>
      <c r="E1" s="112"/>
      <c r="F1" s="112"/>
      <c r="G1" s="112"/>
      <c r="H1" s="112"/>
      <c r="I1" s="112"/>
    </row>
    <row r="2" spans="1:10" s="16" customFormat="1" ht="43.5" customHeight="1">
      <c r="A2" s="44" t="s">
        <v>342</v>
      </c>
      <c r="B2" s="69" t="s">
        <v>489</v>
      </c>
      <c r="C2" s="69" t="s">
        <v>490</v>
      </c>
      <c r="D2" s="1" t="s">
        <v>343</v>
      </c>
      <c r="E2" s="1" t="s">
        <v>309</v>
      </c>
      <c r="F2" s="1" t="s">
        <v>310</v>
      </c>
      <c r="G2" s="2" t="s">
        <v>344</v>
      </c>
      <c r="H2" s="65" t="s">
        <v>345</v>
      </c>
      <c r="I2" s="1" t="s">
        <v>346</v>
      </c>
      <c r="J2" s="1" t="s">
        <v>347</v>
      </c>
    </row>
    <row r="3" spans="1:10" s="16" customFormat="1" ht="21" customHeight="1">
      <c r="A3" s="45">
        <v>1</v>
      </c>
      <c r="B3" s="78" t="s">
        <v>476</v>
      </c>
      <c r="C3" s="1" t="s">
        <v>360</v>
      </c>
      <c r="D3" s="77" t="s">
        <v>467</v>
      </c>
      <c r="E3" s="63">
        <v>28</v>
      </c>
      <c r="F3" s="63">
        <v>0</v>
      </c>
      <c r="G3" s="63">
        <v>0</v>
      </c>
      <c r="H3" s="65">
        <f t="shared" ref="H3:H14" si="0">E3*0.75+F3*0.1+G3*0.07</f>
        <v>21</v>
      </c>
      <c r="I3" s="101" t="s">
        <v>492</v>
      </c>
      <c r="J3" s="46"/>
    </row>
    <row r="4" spans="1:10" s="16" customFormat="1" ht="21" customHeight="1">
      <c r="A4" s="45">
        <v>2</v>
      </c>
      <c r="B4" s="78" t="s">
        <v>478</v>
      </c>
      <c r="C4" s="1" t="s">
        <v>362</v>
      </c>
      <c r="D4" s="77" t="s">
        <v>467</v>
      </c>
      <c r="E4" s="63">
        <v>6.75</v>
      </c>
      <c r="F4" s="63">
        <v>30</v>
      </c>
      <c r="G4" s="63">
        <v>0</v>
      </c>
      <c r="H4" s="65">
        <f t="shared" si="0"/>
        <v>8.0625</v>
      </c>
      <c r="I4" s="101" t="s">
        <v>492</v>
      </c>
      <c r="J4" s="46"/>
    </row>
    <row r="5" spans="1:10" s="16" customFormat="1" ht="21" customHeight="1">
      <c r="A5" s="45">
        <v>3</v>
      </c>
      <c r="B5" s="78" t="s">
        <v>475</v>
      </c>
      <c r="C5" s="1" t="s">
        <v>359</v>
      </c>
      <c r="D5" s="77" t="s">
        <v>467</v>
      </c>
      <c r="E5" s="63">
        <v>3</v>
      </c>
      <c r="F5" s="63">
        <v>40</v>
      </c>
      <c r="G5" s="63">
        <v>0</v>
      </c>
      <c r="H5" s="65">
        <f t="shared" si="0"/>
        <v>6.25</v>
      </c>
      <c r="I5" s="101" t="s">
        <v>492</v>
      </c>
      <c r="J5" s="46"/>
    </row>
    <row r="6" spans="1:10" s="16" customFormat="1" ht="21" customHeight="1">
      <c r="A6" s="45">
        <v>4</v>
      </c>
      <c r="B6" s="78" t="s">
        <v>472</v>
      </c>
      <c r="C6" s="1" t="s">
        <v>355</v>
      </c>
      <c r="D6" s="77" t="s">
        <v>466</v>
      </c>
      <c r="E6" s="63">
        <v>4</v>
      </c>
      <c r="F6" s="63">
        <v>30</v>
      </c>
      <c r="G6" s="63">
        <v>0</v>
      </c>
      <c r="H6" s="65">
        <f t="shared" si="0"/>
        <v>6</v>
      </c>
      <c r="I6" s="99" t="s">
        <v>493</v>
      </c>
      <c r="J6" s="46"/>
    </row>
    <row r="7" spans="1:10" s="16" customFormat="1" ht="21" customHeight="1">
      <c r="A7" s="45">
        <v>5</v>
      </c>
      <c r="B7" s="78" t="s">
        <v>474</v>
      </c>
      <c r="C7" s="1" t="s">
        <v>358</v>
      </c>
      <c r="D7" s="77" t="s">
        <v>467</v>
      </c>
      <c r="E7" s="63">
        <v>3.8</v>
      </c>
      <c r="F7" s="63">
        <v>0</v>
      </c>
      <c r="G7" s="63">
        <v>0</v>
      </c>
      <c r="H7" s="65">
        <f t="shared" si="0"/>
        <v>2.8499999999999996</v>
      </c>
      <c r="I7" s="99" t="s">
        <v>493</v>
      </c>
      <c r="J7" s="46"/>
    </row>
    <row r="8" spans="1:10" s="16" customFormat="1" ht="21" customHeight="1">
      <c r="A8" s="45">
        <v>6</v>
      </c>
      <c r="B8" s="78" t="s">
        <v>473</v>
      </c>
      <c r="C8" s="1" t="s">
        <v>356</v>
      </c>
      <c r="D8" s="77" t="s">
        <v>467</v>
      </c>
      <c r="E8" s="63">
        <v>1</v>
      </c>
      <c r="F8" s="63">
        <v>20</v>
      </c>
      <c r="G8" s="63">
        <v>0</v>
      </c>
      <c r="H8" s="65">
        <f t="shared" si="0"/>
        <v>2.75</v>
      </c>
      <c r="I8" s="99" t="s">
        <v>493</v>
      </c>
      <c r="J8" s="46"/>
    </row>
    <row r="9" spans="1:10" s="16" customFormat="1" ht="21" customHeight="1">
      <c r="A9" s="45">
        <v>7</v>
      </c>
      <c r="B9" s="78" t="s">
        <v>471</v>
      </c>
      <c r="C9" s="1" t="s">
        <v>354</v>
      </c>
      <c r="D9" s="77" t="s">
        <v>466</v>
      </c>
      <c r="E9" s="63">
        <v>3.6</v>
      </c>
      <c r="F9" s="63">
        <v>0</v>
      </c>
      <c r="G9" s="63">
        <v>0</v>
      </c>
      <c r="H9" s="65">
        <f t="shared" si="0"/>
        <v>2.7</v>
      </c>
      <c r="I9" s="99" t="s">
        <v>493</v>
      </c>
      <c r="J9" s="46"/>
    </row>
    <row r="10" spans="1:10" s="16" customFormat="1" ht="21" customHeight="1">
      <c r="A10" s="45">
        <v>8</v>
      </c>
      <c r="B10" s="78" t="s">
        <v>469</v>
      </c>
      <c r="C10" s="1" t="s">
        <v>352</v>
      </c>
      <c r="D10" s="77" t="s">
        <v>466</v>
      </c>
      <c r="E10" s="63">
        <v>2.4</v>
      </c>
      <c r="F10" s="63">
        <v>0</v>
      </c>
      <c r="G10" s="63">
        <v>0</v>
      </c>
      <c r="H10" s="65">
        <f t="shared" si="0"/>
        <v>1.7999999999999998</v>
      </c>
      <c r="I10" s="99" t="s">
        <v>493</v>
      </c>
      <c r="J10" s="46"/>
    </row>
    <row r="11" spans="1:10" s="16" customFormat="1" ht="21" customHeight="1">
      <c r="A11" s="45">
        <v>9</v>
      </c>
      <c r="B11" s="78" t="s">
        <v>468</v>
      </c>
      <c r="C11" s="1" t="s">
        <v>350</v>
      </c>
      <c r="D11" s="77" t="s">
        <v>466</v>
      </c>
      <c r="E11" s="63">
        <v>0</v>
      </c>
      <c r="F11" s="63">
        <v>0</v>
      </c>
      <c r="G11" s="63">
        <v>0</v>
      </c>
      <c r="H11" s="65">
        <f t="shared" si="0"/>
        <v>0</v>
      </c>
      <c r="I11" s="100" t="s">
        <v>494</v>
      </c>
      <c r="J11" s="46"/>
    </row>
    <row r="12" spans="1:10" s="16" customFormat="1" ht="21" customHeight="1">
      <c r="A12" s="45">
        <v>10</v>
      </c>
      <c r="B12" s="78" t="s">
        <v>470</v>
      </c>
      <c r="C12" s="1" t="s">
        <v>353</v>
      </c>
      <c r="D12" s="77" t="s">
        <v>466</v>
      </c>
      <c r="E12" s="63">
        <v>0</v>
      </c>
      <c r="F12" s="63">
        <v>0</v>
      </c>
      <c r="G12" s="63">
        <v>0</v>
      </c>
      <c r="H12" s="65">
        <f t="shared" si="0"/>
        <v>0</v>
      </c>
      <c r="I12" s="100" t="s">
        <v>494</v>
      </c>
      <c r="J12" s="46"/>
    </row>
    <row r="13" spans="1:10" s="16" customFormat="1" ht="21" customHeight="1">
      <c r="A13" s="45">
        <v>11</v>
      </c>
      <c r="B13" s="79" t="s">
        <v>477</v>
      </c>
      <c r="C13" s="39" t="s">
        <v>361</v>
      </c>
      <c r="D13" s="82" t="s">
        <v>467</v>
      </c>
      <c r="E13" s="64">
        <v>0</v>
      </c>
      <c r="F13" s="64">
        <v>0</v>
      </c>
      <c r="G13" s="64">
        <v>0</v>
      </c>
      <c r="H13" s="66">
        <f t="shared" si="0"/>
        <v>0</v>
      </c>
      <c r="I13" s="100" t="s">
        <v>494</v>
      </c>
      <c r="J13" s="48"/>
    </row>
    <row r="14" spans="1:10" s="24" customFormat="1" ht="21.75" customHeight="1">
      <c r="A14" s="45">
        <v>12</v>
      </c>
      <c r="B14" s="78" t="s">
        <v>479</v>
      </c>
      <c r="C14" s="1" t="s">
        <v>363</v>
      </c>
      <c r="D14" s="77" t="s">
        <v>467</v>
      </c>
      <c r="E14" s="63">
        <v>0</v>
      </c>
      <c r="F14" s="63">
        <v>0</v>
      </c>
      <c r="G14" s="63">
        <v>0</v>
      </c>
      <c r="H14" s="65">
        <f t="shared" si="0"/>
        <v>0</v>
      </c>
      <c r="I14" s="100" t="s">
        <v>494</v>
      </c>
      <c r="J14" s="46"/>
    </row>
    <row r="15" spans="1:10" s="16" customFormat="1" ht="23.25" customHeight="1">
      <c r="A15" s="75" t="s">
        <v>364</v>
      </c>
      <c r="B15" s="75"/>
      <c r="C15" s="75"/>
      <c r="D15" s="75"/>
      <c r="E15" s="75"/>
      <c r="F15" s="75"/>
      <c r="G15" s="75"/>
    </row>
    <row r="17" spans="1:7" s="21" customFormat="1" ht="16.5">
      <c r="A17" s="72" t="s">
        <v>456</v>
      </c>
      <c r="E17" s="20"/>
      <c r="F17" s="20"/>
      <c r="G17" s="73"/>
    </row>
    <row r="18" spans="1:7" s="21" customFormat="1" ht="16.5">
      <c r="A18" s="72" t="s">
        <v>457</v>
      </c>
      <c r="E18" s="20"/>
      <c r="F18" s="20"/>
      <c r="G18" s="73"/>
    </row>
    <row r="19" spans="1:7" s="21" customFormat="1" ht="16.5">
      <c r="A19" s="72" t="s">
        <v>458</v>
      </c>
      <c r="E19" s="20"/>
      <c r="F19" s="20"/>
      <c r="G19" s="73"/>
    </row>
  </sheetData>
  <autoFilter ref="A2:J2">
    <sortState ref="A3:J15">
      <sortCondition descending="1" ref="H2"/>
    </sortState>
  </autoFilter>
  <mergeCells count="1">
    <mergeCell ref="A1:I1"/>
  </mergeCells>
  <phoneticPr fontId="3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O20" sqref="O20"/>
    </sheetView>
  </sheetViews>
  <sheetFormatPr defaultRowHeight="13.5"/>
  <cols>
    <col min="1" max="1" width="4.125" customWidth="1"/>
    <col min="2" max="2" width="10.25" customWidth="1"/>
    <col min="3" max="3" width="8.75" customWidth="1"/>
    <col min="4" max="4" width="19.375" style="20" customWidth="1"/>
    <col min="5" max="5" width="5.75" style="20" customWidth="1"/>
    <col min="6" max="6" width="5.125" style="20" customWidth="1"/>
    <col min="7" max="7" width="8.875" style="20" customWidth="1"/>
    <col min="8" max="8" width="9" style="20"/>
    <col min="9" max="9" width="9.25" customWidth="1"/>
    <col min="10" max="10" width="11.375" customWidth="1"/>
    <col min="11" max="11" width="7" customWidth="1"/>
  </cols>
  <sheetData>
    <row r="1" spans="1:11" s="6" customFormat="1" ht="27" customHeight="1">
      <c r="A1" s="112" t="s">
        <v>536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21" customFormat="1" ht="33.75" customHeight="1">
      <c r="A2" s="1" t="s">
        <v>305</v>
      </c>
      <c r="B2" s="69" t="s">
        <v>306</v>
      </c>
      <c r="C2" s="1" t="s">
        <v>307</v>
      </c>
      <c r="D2" s="1" t="s">
        <v>308</v>
      </c>
      <c r="E2" s="2" t="s">
        <v>309</v>
      </c>
      <c r="F2" s="2" t="s">
        <v>310</v>
      </c>
      <c r="G2" s="2" t="s">
        <v>311</v>
      </c>
      <c r="H2" s="2" t="s">
        <v>312</v>
      </c>
      <c r="I2" s="14" t="s">
        <v>313</v>
      </c>
      <c r="J2" s="1" t="s">
        <v>314</v>
      </c>
      <c r="K2" s="1" t="s">
        <v>315</v>
      </c>
    </row>
    <row r="3" spans="1:11" s="21" customFormat="1" ht="21" customHeight="1">
      <c r="A3" s="1">
        <v>1</v>
      </c>
      <c r="B3" s="77" t="s">
        <v>318</v>
      </c>
      <c r="C3" s="1" t="s">
        <v>319</v>
      </c>
      <c r="D3" s="77" t="s">
        <v>466</v>
      </c>
      <c r="E3" s="50">
        <v>8</v>
      </c>
      <c r="F3" s="50">
        <v>20</v>
      </c>
      <c r="G3" s="50">
        <v>55</v>
      </c>
      <c r="H3" s="50">
        <v>84</v>
      </c>
      <c r="I3" s="43"/>
      <c r="J3" s="101" t="s">
        <v>492</v>
      </c>
      <c r="K3" s="69" t="s">
        <v>481</v>
      </c>
    </row>
    <row r="4" spans="1:11" s="21" customFormat="1" ht="21" customHeight="1">
      <c r="A4" s="1">
        <v>2</v>
      </c>
      <c r="B4" s="77" t="s">
        <v>330</v>
      </c>
      <c r="C4" s="1" t="s">
        <v>331</v>
      </c>
      <c r="D4" s="77" t="s">
        <v>467</v>
      </c>
      <c r="E4" s="50">
        <v>3</v>
      </c>
      <c r="F4" s="50">
        <v>20</v>
      </c>
      <c r="G4" s="50">
        <v>0</v>
      </c>
      <c r="H4" s="50">
        <v>82.4</v>
      </c>
      <c r="I4" s="43"/>
      <c r="J4" s="99" t="s">
        <v>493</v>
      </c>
      <c r="K4" s="69" t="s">
        <v>481</v>
      </c>
    </row>
    <row r="5" spans="1:11" s="21" customFormat="1" ht="21" customHeight="1">
      <c r="A5" s="1">
        <v>3</v>
      </c>
      <c r="B5" s="77" t="s">
        <v>332</v>
      </c>
      <c r="C5" s="1" t="s">
        <v>333</v>
      </c>
      <c r="D5" s="77" t="s">
        <v>467</v>
      </c>
      <c r="E5" s="50">
        <v>0</v>
      </c>
      <c r="F5" s="50">
        <v>20</v>
      </c>
      <c r="G5" s="50">
        <v>20</v>
      </c>
      <c r="H5" s="50">
        <v>83</v>
      </c>
      <c r="I5" s="43"/>
      <c r="J5" s="99" t="s">
        <v>493</v>
      </c>
      <c r="K5" s="69" t="s">
        <v>481</v>
      </c>
    </row>
    <row r="6" spans="1:11" s="21" customFormat="1" ht="21" customHeight="1">
      <c r="A6" s="85" t="s">
        <v>455</v>
      </c>
      <c r="B6" s="86"/>
      <c r="C6" s="86"/>
      <c r="D6" s="86"/>
      <c r="E6" s="86"/>
      <c r="F6" s="86"/>
      <c r="G6" s="86"/>
      <c r="H6" s="86"/>
      <c r="I6" s="86"/>
      <c r="J6" s="86"/>
      <c r="K6" s="87"/>
    </row>
    <row r="7" spans="1:11" ht="40.5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s="21" customFormat="1" ht="21" customHeight="1">
      <c r="A8" s="1" t="s">
        <v>334</v>
      </c>
      <c r="B8" s="1" t="s">
        <v>335</v>
      </c>
      <c r="C8" s="1" t="s">
        <v>336</v>
      </c>
      <c r="D8" s="1" t="s">
        <v>337</v>
      </c>
      <c r="E8" s="117" t="s">
        <v>338</v>
      </c>
      <c r="F8" s="117"/>
      <c r="G8" s="117"/>
      <c r="H8" s="50" t="s">
        <v>339</v>
      </c>
      <c r="I8" s="14" t="s">
        <v>480</v>
      </c>
      <c r="J8" s="1" t="s">
        <v>340</v>
      </c>
      <c r="K8" s="1" t="s">
        <v>8</v>
      </c>
    </row>
    <row r="9" spans="1:11" s="21" customFormat="1" ht="21" customHeight="1">
      <c r="A9" s="49">
        <v>1</v>
      </c>
      <c r="B9" s="77" t="s">
        <v>320</v>
      </c>
      <c r="C9" s="49" t="s">
        <v>321</v>
      </c>
      <c r="D9" s="77" t="s">
        <v>466</v>
      </c>
      <c r="E9" s="114">
        <v>252</v>
      </c>
      <c r="F9" s="115"/>
      <c r="G9" s="116"/>
      <c r="H9" s="50">
        <v>88.6</v>
      </c>
      <c r="I9" s="43">
        <f t="shared" ref="I9:I14" si="0">E9/6+H9/2</f>
        <v>86.3</v>
      </c>
      <c r="J9" s="101" t="s">
        <v>492</v>
      </c>
      <c r="K9" s="49" t="s">
        <v>341</v>
      </c>
    </row>
    <row r="10" spans="1:11" s="21" customFormat="1" ht="21" customHeight="1">
      <c r="A10" s="49">
        <v>2</v>
      </c>
      <c r="B10" s="77" t="s">
        <v>324</v>
      </c>
      <c r="C10" s="49" t="s">
        <v>325</v>
      </c>
      <c r="D10" s="77" t="s">
        <v>466</v>
      </c>
      <c r="E10" s="114">
        <v>210</v>
      </c>
      <c r="F10" s="115"/>
      <c r="G10" s="116"/>
      <c r="H10" s="50">
        <v>86.6</v>
      </c>
      <c r="I10" s="43">
        <f t="shared" si="0"/>
        <v>78.3</v>
      </c>
      <c r="J10" s="99" t="s">
        <v>493</v>
      </c>
      <c r="K10" s="49" t="s">
        <v>341</v>
      </c>
    </row>
    <row r="11" spans="1:11" s="21" customFormat="1" ht="21" customHeight="1">
      <c r="A11" s="49">
        <v>3</v>
      </c>
      <c r="B11" s="77" t="s">
        <v>326</v>
      </c>
      <c r="C11" s="49" t="s">
        <v>327</v>
      </c>
      <c r="D11" s="77" t="s">
        <v>467</v>
      </c>
      <c r="E11" s="114">
        <v>197</v>
      </c>
      <c r="F11" s="115"/>
      <c r="G11" s="116"/>
      <c r="H11" s="50">
        <v>88.3</v>
      </c>
      <c r="I11" s="43">
        <f t="shared" si="0"/>
        <v>76.983333333333334</v>
      </c>
      <c r="J11" s="101" t="s">
        <v>492</v>
      </c>
      <c r="K11" s="49" t="s">
        <v>341</v>
      </c>
    </row>
    <row r="12" spans="1:11" s="21" customFormat="1" ht="21" customHeight="1">
      <c r="A12" s="49">
        <v>4</v>
      </c>
      <c r="B12" s="77" t="s">
        <v>316</v>
      </c>
      <c r="C12" s="49" t="s">
        <v>317</v>
      </c>
      <c r="D12" s="77" t="s">
        <v>466</v>
      </c>
      <c r="E12" s="114">
        <v>194</v>
      </c>
      <c r="F12" s="115"/>
      <c r="G12" s="116"/>
      <c r="H12" s="50">
        <v>88.9</v>
      </c>
      <c r="I12" s="43">
        <f t="shared" si="0"/>
        <v>76.783333333333331</v>
      </c>
      <c r="J12" s="99" t="s">
        <v>493</v>
      </c>
      <c r="K12" s="49" t="s">
        <v>341</v>
      </c>
    </row>
    <row r="13" spans="1:11" s="21" customFormat="1" ht="21" customHeight="1">
      <c r="A13" s="49">
        <v>5</v>
      </c>
      <c r="B13" s="77" t="s">
        <v>328</v>
      </c>
      <c r="C13" s="49" t="s">
        <v>329</v>
      </c>
      <c r="D13" s="77" t="s">
        <v>467</v>
      </c>
      <c r="E13" s="114">
        <v>211</v>
      </c>
      <c r="F13" s="115"/>
      <c r="G13" s="116"/>
      <c r="H13" s="50">
        <v>82.6</v>
      </c>
      <c r="I13" s="43">
        <f t="shared" si="0"/>
        <v>76.466666666666669</v>
      </c>
      <c r="J13" s="100" t="s">
        <v>494</v>
      </c>
      <c r="K13" s="49" t="s">
        <v>341</v>
      </c>
    </row>
    <row r="14" spans="1:11" s="21" customFormat="1" ht="21" customHeight="1">
      <c r="A14" s="49">
        <v>6</v>
      </c>
      <c r="B14" s="77" t="s">
        <v>322</v>
      </c>
      <c r="C14" s="49" t="s">
        <v>323</v>
      </c>
      <c r="D14" s="77" t="s">
        <v>466</v>
      </c>
      <c r="E14" s="114">
        <v>179</v>
      </c>
      <c r="F14" s="115"/>
      <c r="G14" s="116"/>
      <c r="H14" s="50">
        <v>87.9</v>
      </c>
      <c r="I14" s="43">
        <f t="shared" si="0"/>
        <v>73.783333333333331</v>
      </c>
      <c r="J14" s="100" t="s">
        <v>494</v>
      </c>
      <c r="K14" s="49" t="s">
        <v>341</v>
      </c>
    </row>
    <row r="16" spans="1:11" s="21" customFormat="1" ht="16.5">
      <c r="A16" s="72" t="s">
        <v>456</v>
      </c>
      <c r="E16" s="20"/>
      <c r="F16" s="20"/>
      <c r="G16" s="73"/>
    </row>
    <row r="17" spans="1:7" s="21" customFormat="1" ht="16.5">
      <c r="A17" s="72" t="s">
        <v>460</v>
      </c>
      <c r="E17" s="20"/>
      <c r="F17" s="20"/>
      <c r="G17" s="73"/>
    </row>
    <row r="18" spans="1:7" s="21" customFormat="1" ht="16.5">
      <c r="A18" s="72" t="s">
        <v>461</v>
      </c>
      <c r="E18" s="20"/>
      <c r="F18" s="20"/>
      <c r="G18" s="73"/>
    </row>
  </sheetData>
  <autoFilter ref="A8:K8">
    <filterColumn colId="4" showButton="0"/>
    <filterColumn colId="5" showButton="0"/>
  </autoFilter>
  <mergeCells count="9">
    <mergeCell ref="E13:G13"/>
    <mergeCell ref="E14:G14"/>
    <mergeCell ref="A7:K7"/>
    <mergeCell ref="A1:K1"/>
    <mergeCell ref="E8:G8"/>
    <mergeCell ref="E9:G9"/>
    <mergeCell ref="E10:G10"/>
    <mergeCell ref="E11:G11"/>
    <mergeCell ref="E12:G12"/>
  </mergeCells>
  <phoneticPr fontId="3" type="noConversion"/>
  <printOptions horizontalCentered="1"/>
  <pageMargins left="0.19685039370078741" right="0.19685039370078741" top="0.55118110236220474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硕士2015级(40人)</vt:lpstr>
      <vt:lpstr>硕士2016级（45人）</vt:lpstr>
      <vt:lpstr>硕士2017级（38人）</vt:lpstr>
      <vt:lpstr>博士2014级及以上（20人）</vt:lpstr>
      <vt:lpstr>博士2015级（10人）</vt:lpstr>
      <vt:lpstr>博士2016级(12人)</vt:lpstr>
      <vt:lpstr>博士2017级（9人）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2017-10-12T08:50:54Z</dcterms:modified>
</cp:coreProperties>
</file>